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2 сесія (10) від 07.08.25\Чистовики 22 сесії (10) від 07.08.25\499бюджет\"/>
    </mc:Choice>
  </mc:AlternateContent>
  <bookViews>
    <workbookView xWindow="-120" yWindow="-120" windowWidth="20730" windowHeight="11040"/>
  </bookViews>
  <sheets>
    <sheet name="Лист1" sheetId="1" r:id="rId1"/>
  </sheets>
  <definedNames>
    <definedName name="_xlnm.Print_Titles" localSheetId="0">Лист1!$9:$13</definedName>
    <definedName name="_xlnm.Print_Area" localSheetId="0">Лист1!$A$1:$N$133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23" i="1" l="1"/>
  <c r="M123" i="1"/>
  <c r="N123" i="1"/>
  <c r="G123" i="1"/>
  <c r="C123" i="1"/>
  <c r="K123" i="1" s="1"/>
  <c r="L110" i="1" l="1"/>
  <c r="L109" i="1" s="1"/>
  <c r="M110" i="1"/>
  <c r="N110" i="1"/>
  <c r="G110" i="1"/>
  <c r="G109" i="1" s="1"/>
  <c r="C110" i="1"/>
  <c r="C109" i="1" s="1"/>
  <c r="D109" i="1"/>
  <c r="E109" i="1"/>
  <c r="F109" i="1"/>
  <c r="H109" i="1"/>
  <c r="I109" i="1"/>
  <c r="J109" i="1"/>
  <c r="M109" i="1"/>
  <c r="N109" i="1"/>
  <c r="K110" i="1" l="1"/>
  <c r="K109" i="1" s="1"/>
  <c r="D102" i="1"/>
  <c r="E102" i="1"/>
  <c r="F102" i="1"/>
  <c r="H102" i="1"/>
  <c r="I102" i="1"/>
  <c r="J102" i="1"/>
  <c r="D111" i="1" l="1"/>
  <c r="E111" i="1"/>
  <c r="F111" i="1"/>
  <c r="H111" i="1"/>
  <c r="I111" i="1"/>
  <c r="J111" i="1"/>
  <c r="N106" i="1" l="1"/>
  <c r="M106" i="1"/>
  <c r="L106" i="1"/>
  <c r="G106" i="1"/>
  <c r="C106" i="1"/>
  <c r="K106" i="1" l="1"/>
  <c r="L115" i="1"/>
  <c r="M115" i="1"/>
  <c r="N115" i="1"/>
  <c r="G115" i="1"/>
  <c r="C115" i="1"/>
  <c r="N103" i="1"/>
  <c r="M103" i="1"/>
  <c r="L103" i="1"/>
  <c r="G103" i="1"/>
  <c r="C103" i="1"/>
  <c r="K103" i="1" l="1"/>
  <c r="K115" i="1"/>
  <c r="D128" i="1"/>
  <c r="E128" i="1"/>
  <c r="F128" i="1"/>
  <c r="H128" i="1"/>
  <c r="I128" i="1"/>
  <c r="J128" i="1"/>
  <c r="G129" i="1"/>
  <c r="G128" i="1" s="1"/>
  <c r="G127" i="1"/>
  <c r="L127" i="1"/>
  <c r="M127" i="1"/>
  <c r="N127" i="1"/>
  <c r="L129" i="1"/>
  <c r="L128" i="1" s="1"/>
  <c r="M129" i="1"/>
  <c r="M128" i="1" s="1"/>
  <c r="N129" i="1"/>
  <c r="N128" i="1" s="1"/>
  <c r="C129" i="1"/>
  <c r="K129" i="1" s="1"/>
  <c r="K128" i="1" s="1"/>
  <c r="C128" i="1" l="1"/>
  <c r="L114" i="1"/>
  <c r="M114" i="1"/>
  <c r="N114" i="1"/>
  <c r="L116" i="1"/>
  <c r="M116" i="1"/>
  <c r="N116" i="1"/>
  <c r="G114" i="1"/>
  <c r="G116" i="1"/>
  <c r="C114" i="1"/>
  <c r="C116" i="1"/>
  <c r="K116" i="1" l="1"/>
  <c r="K114" i="1"/>
  <c r="G101" i="1"/>
  <c r="C112" i="1" l="1"/>
  <c r="C113" i="1"/>
  <c r="G112" i="1" l="1"/>
  <c r="D37" i="1" l="1"/>
  <c r="C37" i="1" s="1"/>
  <c r="H37" i="1" l="1"/>
  <c r="L124" i="1" l="1"/>
  <c r="M124" i="1"/>
  <c r="N124" i="1"/>
  <c r="G124" i="1"/>
  <c r="C124" i="1"/>
  <c r="K124" i="1" l="1"/>
  <c r="L92" i="1"/>
  <c r="M92" i="1"/>
  <c r="N92" i="1"/>
  <c r="G92" i="1"/>
  <c r="C92" i="1"/>
  <c r="D91" i="1"/>
  <c r="D90" i="1" s="1"/>
  <c r="E91" i="1"/>
  <c r="E90" i="1" s="1"/>
  <c r="H91" i="1"/>
  <c r="H90" i="1" s="1"/>
  <c r="I91" i="1"/>
  <c r="I90" i="1" s="1"/>
  <c r="D16" i="1"/>
  <c r="E16" i="1"/>
  <c r="F16" i="1"/>
  <c r="H16" i="1"/>
  <c r="I16" i="1"/>
  <c r="J16" i="1"/>
  <c r="G21" i="1"/>
  <c r="C21" i="1"/>
  <c r="L21" i="1"/>
  <c r="M21" i="1"/>
  <c r="N21" i="1"/>
  <c r="K92" i="1" l="1"/>
  <c r="K21" i="1"/>
  <c r="D65" i="1" l="1"/>
  <c r="E65" i="1"/>
  <c r="F65" i="1"/>
  <c r="H65" i="1"/>
  <c r="I65" i="1"/>
  <c r="J65" i="1"/>
  <c r="L68" i="1"/>
  <c r="M68" i="1"/>
  <c r="N68" i="1"/>
  <c r="G68" i="1"/>
  <c r="C68" i="1"/>
  <c r="L50" i="1"/>
  <c r="M50" i="1"/>
  <c r="N50" i="1"/>
  <c r="G50" i="1"/>
  <c r="C50" i="1"/>
  <c r="K50" i="1" l="1"/>
  <c r="K68" i="1"/>
  <c r="D126" i="1" l="1"/>
  <c r="E126" i="1"/>
  <c r="F126" i="1"/>
  <c r="H126" i="1"/>
  <c r="H125" i="1" s="1"/>
  <c r="I126" i="1"/>
  <c r="I125" i="1" s="1"/>
  <c r="J126" i="1"/>
  <c r="J125" i="1" s="1"/>
  <c r="C127" i="1"/>
  <c r="F125" i="1" l="1"/>
  <c r="N125" i="1" s="1"/>
  <c r="N126" i="1"/>
  <c r="E125" i="1"/>
  <c r="M125" i="1" s="1"/>
  <c r="M126" i="1"/>
  <c r="C126" i="1"/>
  <c r="K127" i="1"/>
  <c r="D125" i="1"/>
  <c r="L125" i="1" s="1"/>
  <c r="L126" i="1"/>
  <c r="G126" i="1"/>
  <c r="G125" i="1" s="1"/>
  <c r="D70" i="1"/>
  <c r="E70" i="1"/>
  <c r="F70" i="1"/>
  <c r="H70" i="1"/>
  <c r="I70" i="1"/>
  <c r="J70" i="1"/>
  <c r="L74" i="1"/>
  <c r="M74" i="1"/>
  <c r="N74" i="1"/>
  <c r="C74" i="1"/>
  <c r="G74" i="1"/>
  <c r="C125" i="1" l="1"/>
  <c r="K125" i="1" s="1"/>
  <c r="K126" i="1"/>
  <c r="K74" i="1"/>
  <c r="N101" i="1"/>
  <c r="N100" i="1" s="1"/>
  <c r="M101" i="1"/>
  <c r="M100" i="1" s="1"/>
  <c r="L101" i="1"/>
  <c r="L100" i="1" s="1"/>
  <c r="D100" i="1"/>
  <c r="D99" i="1" s="1"/>
  <c r="E100" i="1"/>
  <c r="E99" i="1" s="1"/>
  <c r="F100" i="1"/>
  <c r="F99" i="1" s="1"/>
  <c r="H100" i="1"/>
  <c r="H99" i="1" s="1"/>
  <c r="I100" i="1"/>
  <c r="I99" i="1" s="1"/>
  <c r="J100" i="1"/>
  <c r="J99" i="1" s="1"/>
  <c r="C101" i="1"/>
  <c r="C100" i="1" s="1"/>
  <c r="D22" i="1" l="1"/>
  <c r="H82" i="1" l="1"/>
  <c r="L38" i="1" l="1"/>
  <c r="M38" i="1"/>
  <c r="N38" i="1"/>
  <c r="L39" i="1"/>
  <c r="M39" i="1"/>
  <c r="N39" i="1"/>
  <c r="C38" i="1"/>
  <c r="C39" i="1"/>
  <c r="G38" i="1"/>
  <c r="G39" i="1"/>
  <c r="K39" i="1" l="1"/>
  <c r="K38" i="1"/>
  <c r="L17" i="1"/>
  <c r="M17" i="1"/>
  <c r="N17" i="1"/>
  <c r="L18" i="1"/>
  <c r="M18" i="1"/>
  <c r="N18" i="1"/>
  <c r="L19" i="1"/>
  <c r="M19" i="1"/>
  <c r="N19" i="1"/>
  <c r="L20" i="1"/>
  <c r="M20" i="1"/>
  <c r="N20" i="1"/>
  <c r="L23" i="1"/>
  <c r="M23" i="1"/>
  <c r="N23" i="1"/>
  <c r="L26" i="1"/>
  <c r="M26" i="1"/>
  <c r="N26" i="1"/>
  <c r="L27" i="1"/>
  <c r="M27" i="1"/>
  <c r="N27" i="1"/>
  <c r="L29" i="1"/>
  <c r="M29" i="1"/>
  <c r="N29" i="1"/>
  <c r="L31" i="1"/>
  <c r="M31" i="1"/>
  <c r="N31" i="1"/>
  <c r="L34" i="1"/>
  <c r="M34" i="1"/>
  <c r="N34" i="1"/>
  <c r="L36" i="1"/>
  <c r="M36" i="1"/>
  <c r="N36" i="1"/>
  <c r="L42" i="1"/>
  <c r="M42" i="1"/>
  <c r="N42" i="1"/>
  <c r="L43" i="1"/>
  <c r="M43" i="1"/>
  <c r="N43" i="1"/>
  <c r="L44" i="1"/>
  <c r="M44" i="1"/>
  <c r="N44" i="1"/>
  <c r="L45" i="1"/>
  <c r="M45" i="1"/>
  <c r="N45" i="1"/>
  <c r="L46" i="1"/>
  <c r="M46" i="1"/>
  <c r="N46" i="1"/>
  <c r="L47" i="1"/>
  <c r="M47" i="1"/>
  <c r="N47" i="1"/>
  <c r="L48" i="1"/>
  <c r="M48" i="1"/>
  <c r="N48" i="1"/>
  <c r="L49" i="1"/>
  <c r="M49" i="1"/>
  <c r="N49" i="1"/>
  <c r="L51" i="1"/>
  <c r="M51" i="1"/>
  <c r="N51" i="1"/>
  <c r="L53" i="1"/>
  <c r="M53" i="1"/>
  <c r="N53" i="1"/>
  <c r="L55" i="1"/>
  <c r="M55" i="1"/>
  <c r="N55" i="1"/>
  <c r="L56" i="1"/>
  <c r="M56" i="1"/>
  <c r="N56" i="1"/>
  <c r="L57" i="1"/>
  <c r="M57" i="1"/>
  <c r="N57" i="1"/>
  <c r="L60" i="1"/>
  <c r="M60" i="1"/>
  <c r="N60" i="1"/>
  <c r="L61" i="1"/>
  <c r="M61" i="1"/>
  <c r="N61" i="1"/>
  <c r="L62" i="1"/>
  <c r="M62" i="1"/>
  <c r="N62" i="1"/>
  <c r="L66" i="1"/>
  <c r="M66" i="1"/>
  <c r="N66" i="1"/>
  <c r="L67" i="1"/>
  <c r="M67" i="1"/>
  <c r="N67" i="1"/>
  <c r="L71" i="1"/>
  <c r="M71" i="1"/>
  <c r="N71" i="1"/>
  <c r="L72" i="1"/>
  <c r="M72" i="1"/>
  <c r="N72" i="1"/>
  <c r="L73" i="1"/>
  <c r="M73" i="1"/>
  <c r="N73" i="1"/>
  <c r="L76" i="1"/>
  <c r="M76" i="1"/>
  <c r="N76" i="1"/>
  <c r="L78" i="1"/>
  <c r="M78" i="1"/>
  <c r="N78" i="1"/>
  <c r="L79" i="1"/>
  <c r="M79" i="1"/>
  <c r="N79" i="1"/>
  <c r="L80" i="1"/>
  <c r="M80" i="1"/>
  <c r="N80" i="1"/>
  <c r="L83" i="1"/>
  <c r="M83" i="1"/>
  <c r="N83" i="1"/>
  <c r="L84" i="1"/>
  <c r="M84" i="1"/>
  <c r="N84" i="1"/>
  <c r="L85" i="1"/>
  <c r="M85" i="1"/>
  <c r="N85" i="1"/>
  <c r="L88" i="1"/>
  <c r="M88" i="1"/>
  <c r="N88" i="1"/>
  <c r="L93" i="1"/>
  <c r="L91" i="1" s="1"/>
  <c r="L90" i="1" s="1"/>
  <c r="M93" i="1"/>
  <c r="M91" i="1" s="1"/>
  <c r="M90" i="1" s="1"/>
  <c r="L96" i="1"/>
  <c r="M96" i="1"/>
  <c r="L104" i="1"/>
  <c r="M104" i="1"/>
  <c r="N104" i="1"/>
  <c r="L105" i="1"/>
  <c r="M105" i="1"/>
  <c r="N105" i="1"/>
  <c r="L107" i="1"/>
  <c r="M107" i="1"/>
  <c r="N107" i="1"/>
  <c r="L108" i="1"/>
  <c r="M108" i="1"/>
  <c r="N108" i="1"/>
  <c r="L112" i="1"/>
  <c r="M112" i="1"/>
  <c r="N112" i="1"/>
  <c r="L113" i="1"/>
  <c r="M113" i="1"/>
  <c r="L117" i="1"/>
  <c r="M117" i="1"/>
  <c r="N117" i="1"/>
  <c r="L118" i="1"/>
  <c r="M118" i="1"/>
  <c r="N118" i="1"/>
  <c r="L119" i="1"/>
  <c r="M119" i="1"/>
  <c r="N119" i="1"/>
  <c r="L120" i="1"/>
  <c r="M120" i="1"/>
  <c r="N120" i="1"/>
  <c r="L121" i="1"/>
  <c r="M121" i="1"/>
  <c r="N121" i="1"/>
  <c r="L122" i="1"/>
  <c r="M122" i="1"/>
  <c r="N122" i="1"/>
  <c r="G122" i="1"/>
  <c r="G121" i="1"/>
  <c r="G120" i="1"/>
  <c r="G119" i="1"/>
  <c r="G118" i="1"/>
  <c r="G117" i="1"/>
  <c r="G113" i="1"/>
  <c r="G108" i="1"/>
  <c r="G107" i="1"/>
  <c r="G105" i="1"/>
  <c r="G104" i="1"/>
  <c r="I98" i="1"/>
  <c r="J96" i="1"/>
  <c r="J95" i="1" s="1"/>
  <c r="J94" i="1" s="1"/>
  <c r="G96" i="1"/>
  <c r="G95" i="1" s="1"/>
  <c r="G94" i="1" s="1"/>
  <c r="I95" i="1"/>
  <c r="I94" i="1" s="1"/>
  <c r="I89" i="1" s="1"/>
  <c r="H95" i="1"/>
  <c r="H94" i="1" s="1"/>
  <c r="H89" i="1" s="1"/>
  <c r="J93" i="1"/>
  <c r="J91" i="1" s="1"/>
  <c r="J90" i="1" s="1"/>
  <c r="G93" i="1"/>
  <c r="G91" i="1" s="1"/>
  <c r="G90" i="1" s="1"/>
  <c r="G88" i="1"/>
  <c r="G87" i="1" s="1"/>
  <c r="G86" i="1" s="1"/>
  <c r="J87" i="1"/>
  <c r="J86" i="1" s="1"/>
  <c r="I87" i="1"/>
  <c r="I86" i="1" s="1"/>
  <c r="H87" i="1"/>
  <c r="H86" i="1" s="1"/>
  <c r="G85" i="1"/>
  <c r="G84" i="1"/>
  <c r="G83" i="1"/>
  <c r="J82" i="1"/>
  <c r="J81" i="1" s="1"/>
  <c r="I82" i="1"/>
  <c r="I81" i="1" s="1"/>
  <c r="H81" i="1"/>
  <c r="G80" i="1"/>
  <c r="G79" i="1"/>
  <c r="G78" i="1"/>
  <c r="J77" i="1"/>
  <c r="I77" i="1"/>
  <c r="H77" i="1"/>
  <c r="G76" i="1"/>
  <c r="G75" i="1" s="1"/>
  <c r="J75" i="1"/>
  <c r="I75" i="1"/>
  <c r="H75" i="1"/>
  <c r="G73" i="1"/>
  <c r="G72" i="1"/>
  <c r="G71" i="1"/>
  <c r="G67" i="1"/>
  <c r="G66" i="1"/>
  <c r="J64" i="1"/>
  <c r="I64" i="1"/>
  <c r="H64" i="1"/>
  <c r="G62" i="1"/>
  <c r="G61" i="1"/>
  <c r="G60" i="1"/>
  <c r="J59" i="1"/>
  <c r="J58" i="1" s="1"/>
  <c r="I59" i="1"/>
  <c r="I58" i="1" s="1"/>
  <c r="H59" i="1"/>
  <c r="H58" i="1" s="1"/>
  <c r="G57" i="1"/>
  <c r="G56" i="1"/>
  <c r="G55" i="1"/>
  <c r="J54" i="1"/>
  <c r="I54" i="1"/>
  <c r="H54" i="1"/>
  <c r="G53" i="1"/>
  <c r="G52" i="1" s="1"/>
  <c r="J52" i="1"/>
  <c r="I52" i="1"/>
  <c r="H52" i="1"/>
  <c r="G51" i="1"/>
  <c r="G49" i="1"/>
  <c r="G48" i="1"/>
  <c r="G47" i="1"/>
  <c r="G46" i="1"/>
  <c r="G45" i="1"/>
  <c r="G44" i="1"/>
  <c r="G43" i="1"/>
  <c r="G42" i="1"/>
  <c r="J41" i="1"/>
  <c r="I41" i="1"/>
  <c r="H41" i="1"/>
  <c r="G36" i="1"/>
  <c r="G35" i="1" s="1"/>
  <c r="J35" i="1"/>
  <c r="I35" i="1"/>
  <c r="H35" i="1"/>
  <c r="G34" i="1"/>
  <c r="G33" i="1" s="1"/>
  <c r="J33" i="1"/>
  <c r="I33" i="1"/>
  <c r="H33" i="1"/>
  <c r="G31" i="1"/>
  <c r="G30" i="1" s="1"/>
  <c r="J30" i="1"/>
  <c r="I30" i="1"/>
  <c r="H30" i="1"/>
  <c r="G29" i="1"/>
  <c r="G28" i="1" s="1"/>
  <c r="J28" i="1"/>
  <c r="I28" i="1"/>
  <c r="H28" i="1"/>
  <c r="G27" i="1"/>
  <c r="G26" i="1"/>
  <c r="J25" i="1"/>
  <c r="I25" i="1"/>
  <c r="H25" i="1"/>
  <c r="G23" i="1"/>
  <c r="G22" i="1" s="1"/>
  <c r="J22" i="1"/>
  <c r="I22" i="1"/>
  <c r="H22" i="1"/>
  <c r="G20" i="1"/>
  <c r="G19" i="1"/>
  <c r="G18" i="1"/>
  <c r="G17" i="1"/>
  <c r="L102" i="1" l="1"/>
  <c r="G102" i="1"/>
  <c r="M102" i="1"/>
  <c r="N102" i="1"/>
  <c r="L111" i="1"/>
  <c r="M111" i="1"/>
  <c r="G111" i="1"/>
  <c r="J89" i="1"/>
  <c r="G89" i="1"/>
  <c r="G16" i="1"/>
  <c r="G15" i="1" s="1"/>
  <c r="L65" i="1"/>
  <c r="G65" i="1"/>
  <c r="G64" i="1" s="1"/>
  <c r="M65" i="1"/>
  <c r="N65" i="1"/>
  <c r="G70" i="1"/>
  <c r="I15" i="1"/>
  <c r="J15" i="1"/>
  <c r="J24" i="1"/>
  <c r="I69" i="1"/>
  <c r="I63" i="1" s="1"/>
  <c r="J40" i="1"/>
  <c r="H24" i="1"/>
  <c r="J69" i="1"/>
  <c r="J63" i="1" s="1"/>
  <c r="I24" i="1"/>
  <c r="G82" i="1"/>
  <c r="G81" i="1" s="1"/>
  <c r="G77" i="1"/>
  <c r="H69" i="1"/>
  <c r="H63" i="1" s="1"/>
  <c r="G54" i="1"/>
  <c r="G41" i="1"/>
  <c r="G25" i="1"/>
  <c r="G24" i="1" s="1"/>
  <c r="H15" i="1"/>
  <c r="H98" i="1"/>
  <c r="I40" i="1"/>
  <c r="H40" i="1"/>
  <c r="G59" i="1"/>
  <c r="G58" i="1" s="1"/>
  <c r="J98" i="1"/>
  <c r="C122" i="1"/>
  <c r="K122" i="1" s="1"/>
  <c r="C121" i="1"/>
  <c r="K121" i="1" s="1"/>
  <c r="C120" i="1"/>
  <c r="K120" i="1" s="1"/>
  <c r="C119" i="1"/>
  <c r="K119" i="1" s="1"/>
  <c r="C118" i="1"/>
  <c r="K118" i="1" s="1"/>
  <c r="C117" i="1"/>
  <c r="K113" i="1"/>
  <c r="C108" i="1"/>
  <c r="C107" i="1"/>
  <c r="K107" i="1" s="1"/>
  <c r="C105" i="1"/>
  <c r="C104" i="1"/>
  <c r="E98" i="1"/>
  <c r="F96" i="1"/>
  <c r="C96" i="1"/>
  <c r="K96" i="1" s="1"/>
  <c r="E95" i="1"/>
  <c r="M95" i="1" s="1"/>
  <c r="D95" i="1"/>
  <c r="L95" i="1" s="1"/>
  <c r="F93" i="1"/>
  <c r="F91" i="1" s="1"/>
  <c r="F90" i="1" s="1"/>
  <c r="C93" i="1"/>
  <c r="C88" i="1"/>
  <c r="F87" i="1"/>
  <c r="N87" i="1" s="1"/>
  <c r="E87" i="1"/>
  <c r="M87" i="1" s="1"/>
  <c r="D87" i="1"/>
  <c r="L87" i="1" s="1"/>
  <c r="C85" i="1"/>
  <c r="K85" i="1" s="1"/>
  <c r="C84" i="1"/>
  <c r="C83" i="1"/>
  <c r="K83" i="1" s="1"/>
  <c r="F82" i="1"/>
  <c r="E82" i="1"/>
  <c r="D82" i="1"/>
  <c r="C80" i="1"/>
  <c r="C79" i="1"/>
  <c r="K79" i="1" s="1"/>
  <c r="C78" i="1"/>
  <c r="K78" i="1" s="1"/>
  <c r="F77" i="1"/>
  <c r="N77" i="1" s="1"/>
  <c r="E77" i="1"/>
  <c r="M77" i="1" s="1"/>
  <c r="D77" i="1"/>
  <c r="L77" i="1" s="1"/>
  <c r="C76" i="1"/>
  <c r="K76" i="1" s="1"/>
  <c r="F75" i="1"/>
  <c r="E75" i="1"/>
  <c r="M75" i="1" s="1"/>
  <c r="D75" i="1"/>
  <c r="C73" i="1"/>
  <c r="C72" i="1"/>
  <c r="K72" i="1" s="1"/>
  <c r="C71" i="1"/>
  <c r="N70" i="1"/>
  <c r="L70" i="1"/>
  <c r="C67" i="1"/>
  <c r="C66" i="1"/>
  <c r="K66" i="1" s="1"/>
  <c r="C62" i="1"/>
  <c r="K62" i="1" s="1"/>
  <c r="C61" i="1"/>
  <c r="K61" i="1" s="1"/>
  <c r="C60" i="1"/>
  <c r="K60" i="1" s="1"/>
  <c r="F59" i="1"/>
  <c r="N59" i="1" s="1"/>
  <c r="E59" i="1"/>
  <c r="D59" i="1"/>
  <c r="L59" i="1" s="1"/>
  <c r="C57" i="1"/>
  <c r="K57" i="1" s="1"/>
  <c r="C56" i="1"/>
  <c r="K56" i="1" s="1"/>
  <c r="C55" i="1"/>
  <c r="K55" i="1" s="1"/>
  <c r="F54" i="1"/>
  <c r="N54" i="1" s="1"/>
  <c r="E54" i="1"/>
  <c r="M54" i="1" s="1"/>
  <c r="D54" i="1"/>
  <c r="L54" i="1" s="1"/>
  <c r="C53" i="1"/>
  <c r="K53" i="1" s="1"/>
  <c r="F52" i="1"/>
  <c r="N52" i="1" s="1"/>
  <c r="E52" i="1"/>
  <c r="M52" i="1" s="1"/>
  <c r="D52" i="1"/>
  <c r="L52" i="1" s="1"/>
  <c r="C51" i="1"/>
  <c r="K51" i="1" s="1"/>
  <c r="C49" i="1"/>
  <c r="K49" i="1" s="1"/>
  <c r="C48" i="1"/>
  <c r="K48" i="1" s="1"/>
  <c r="C47" i="1"/>
  <c r="C46" i="1"/>
  <c r="K46" i="1" s="1"/>
  <c r="C45" i="1"/>
  <c r="K45" i="1" s="1"/>
  <c r="C44" i="1"/>
  <c r="K44" i="1" s="1"/>
  <c r="C43" i="1"/>
  <c r="K43" i="1" s="1"/>
  <c r="C42" i="1"/>
  <c r="K42" i="1" s="1"/>
  <c r="F41" i="1"/>
  <c r="N41" i="1" s="1"/>
  <c r="E41" i="1"/>
  <c r="M41" i="1" s="1"/>
  <c r="D41" i="1"/>
  <c r="L41" i="1" s="1"/>
  <c r="C36" i="1"/>
  <c r="K36" i="1" s="1"/>
  <c r="F35" i="1"/>
  <c r="N35" i="1" s="1"/>
  <c r="E35" i="1"/>
  <c r="D35" i="1"/>
  <c r="L35" i="1" s="1"/>
  <c r="C34" i="1"/>
  <c r="K34" i="1" s="1"/>
  <c r="F33" i="1"/>
  <c r="E33" i="1"/>
  <c r="D33" i="1"/>
  <c r="C31" i="1"/>
  <c r="K31" i="1" s="1"/>
  <c r="F30" i="1"/>
  <c r="N30" i="1" s="1"/>
  <c r="E30" i="1"/>
  <c r="M30" i="1" s="1"/>
  <c r="D30" i="1"/>
  <c r="L30" i="1" s="1"/>
  <c r="C29" i="1"/>
  <c r="K29" i="1" s="1"/>
  <c r="F28" i="1"/>
  <c r="N28" i="1" s="1"/>
  <c r="E28" i="1"/>
  <c r="M28" i="1" s="1"/>
  <c r="D28" i="1"/>
  <c r="L28" i="1" s="1"/>
  <c r="C27" i="1"/>
  <c r="K27" i="1" s="1"/>
  <c r="C26" i="1"/>
  <c r="K26" i="1" s="1"/>
  <c r="F25" i="1"/>
  <c r="E25" i="1"/>
  <c r="M25" i="1" s="1"/>
  <c r="D25" i="1"/>
  <c r="L25" i="1" s="1"/>
  <c r="C23" i="1"/>
  <c r="K23" i="1" s="1"/>
  <c r="F22" i="1"/>
  <c r="N22" i="1" s="1"/>
  <c r="E22" i="1"/>
  <c r="M22" i="1" s="1"/>
  <c r="L22" i="1"/>
  <c r="C20" i="1"/>
  <c r="K20" i="1" s="1"/>
  <c r="C19" i="1"/>
  <c r="K19" i="1" s="1"/>
  <c r="C18" i="1"/>
  <c r="C17" i="1"/>
  <c r="K17" i="1" s="1"/>
  <c r="M16" i="1"/>
  <c r="M99" i="1" l="1"/>
  <c r="L99" i="1"/>
  <c r="K108" i="1"/>
  <c r="C102" i="1"/>
  <c r="F32" i="1"/>
  <c r="K104" i="1"/>
  <c r="C111" i="1"/>
  <c r="D32" i="1"/>
  <c r="K105" i="1"/>
  <c r="K117" i="1"/>
  <c r="K93" i="1"/>
  <c r="K91" i="1" s="1"/>
  <c r="K90" i="1" s="1"/>
  <c r="C91" i="1"/>
  <c r="C90" i="1" s="1"/>
  <c r="C65" i="1"/>
  <c r="K18" i="1"/>
  <c r="C16" i="1"/>
  <c r="K71" i="1"/>
  <c r="C70" i="1"/>
  <c r="C52" i="1"/>
  <c r="K52" i="1" s="1"/>
  <c r="G100" i="1"/>
  <c r="G99" i="1" s="1"/>
  <c r="K101" i="1"/>
  <c r="E32" i="1"/>
  <c r="D94" i="1"/>
  <c r="C75" i="1"/>
  <c r="K75" i="1" s="1"/>
  <c r="C28" i="1"/>
  <c r="K28" i="1" s="1"/>
  <c r="N113" i="1"/>
  <c r="N111" i="1" s="1"/>
  <c r="N99" i="1" s="1"/>
  <c r="F98" i="1"/>
  <c r="K112" i="1"/>
  <c r="D86" i="1"/>
  <c r="L86" i="1" s="1"/>
  <c r="C35" i="1"/>
  <c r="K35" i="1" s="1"/>
  <c r="M33" i="1"/>
  <c r="G40" i="1"/>
  <c r="E58" i="1"/>
  <c r="M59" i="1"/>
  <c r="F95" i="1"/>
  <c r="N96" i="1"/>
  <c r="K73" i="1"/>
  <c r="N93" i="1"/>
  <c r="N91" i="1" s="1"/>
  <c r="N90" i="1" s="1"/>
  <c r="K67" i="1"/>
  <c r="K65" i="1" s="1"/>
  <c r="D69" i="1"/>
  <c r="L69" i="1" s="1"/>
  <c r="L75" i="1"/>
  <c r="C82" i="1"/>
  <c r="K84" i="1"/>
  <c r="M35" i="1"/>
  <c r="L33" i="1"/>
  <c r="C77" i="1"/>
  <c r="K77" i="1" s="1"/>
  <c r="K80" i="1"/>
  <c r="E86" i="1"/>
  <c r="M86" i="1" s="1"/>
  <c r="E94" i="1"/>
  <c r="C87" i="1"/>
  <c r="K88" i="1"/>
  <c r="E24" i="1"/>
  <c r="M24" i="1" s="1"/>
  <c r="C33" i="1"/>
  <c r="D58" i="1"/>
  <c r="L58" i="1" s="1"/>
  <c r="E64" i="1"/>
  <c r="M64" i="1" s="1"/>
  <c r="E69" i="1"/>
  <c r="M69" i="1" s="1"/>
  <c r="M70" i="1"/>
  <c r="F69" i="1"/>
  <c r="N69" i="1" s="1"/>
  <c r="N75" i="1"/>
  <c r="D81" i="1"/>
  <c r="L81" i="1" s="1"/>
  <c r="L82" i="1"/>
  <c r="F86" i="1"/>
  <c r="N86" i="1" s="1"/>
  <c r="C95" i="1"/>
  <c r="G69" i="1"/>
  <c r="G63" i="1" s="1"/>
  <c r="D15" i="1"/>
  <c r="L16" i="1"/>
  <c r="D64" i="1"/>
  <c r="L64" i="1" s="1"/>
  <c r="F81" i="1"/>
  <c r="N81" i="1" s="1"/>
  <c r="N82" i="1"/>
  <c r="F15" i="1"/>
  <c r="N16" i="1"/>
  <c r="E15" i="1"/>
  <c r="M15" i="1" s="1"/>
  <c r="C22" i="1"/>
  <c r="K22" i="1" s="1"/>
  <c r="F24" i="1"/>
  <c r="N24" i="1" s="1"/>
  <c r="N25" i="1"/>
  <c r="C30" i="1"/>
  <c r="K30" i="1" s="1"/>
  <c r="N33" i="1"/>
  <c r="C41" i="1"/>
  <c r="K41" i="1" s="1"/>
  <c r="K47" i="1"/>
  <c r="F58" i="1"/>
  <c r="N58" i="1" s="1"/>
  <c r="F64" i="1"/>
  <c r="N64" i="1" s="1"/>
  <c r="E81" i="1"/>
  <c r="M81" i="1" s="1"/>
  <c r="M82" i="1"/>
  <c r="D24" i="1"/>
  <c r="L24" i="1" s="1"/>
  <c r="C25" i="1"/>
  <c r="E40" i="1"/>
  <c r="M40" i="1" s="1"/>
  <c r="C54" i="1"/>
  <c r="D40" i="1"/>
  <c r="F40" i="1"/>
  <c r="C59" i="1"/>
  <c r="C99" i="1" l="1"/>
  <c r="K102" i="1"/>
  <c r="C98" i="1"/>
  <c r="K111" i="1"/>
  <c r="G98" i="1"/>
  <c r="K100" i="1"/>
  <c r="D98" i="1"/>
  <c r="L98" i="1"/>
  <c r="C15" i="1"/>
  <c r="K15" i="1" s="1"/>
  <c r="D14" i="1"/>
  <c r="M94" i="1"/>
  <c r="M89" i="1" s="1"/>
  <c r="E89" i="1"/>
  <c r="L94" i="1"/>
  <c r="L89" i="1" s="1"/>
  <c r="D89" i="1"/>
  <c r="C32" i="1"/>
  <c r="N15" i="1"/>
  <c r="F14" i="1"/>
  <c r="M58" i="1"/>
  <c r="E14" i="1"/>
  <c r="L15" i="1"/>
  <c r="M98" i="1"/>
  <c r="K33" i="1"/>
  <c r="D63" i="1"/>
  <c r="L63" i="1" s="1"/>
  <c r="C40" i="1"/>
  <c r="K40" i="1" s="1"/>
  <c r="K54" i="1"/>
  <c r="F63" i="1"/>
  <c r="N63" i="1" s="1"/>
  <c r="C69" i="1"/>
  <c r="K69" i="1" s="1"/>
  <c r="K70" i="1"/>
  <c r="C58" i="1"/>
  <c r="K58" i="1" s="1"/>
  <c r="K59" i="1"/>
  <c r="F94" i="1"/>
  <c r="N95" i="1"/>
  <c r="E63" i="1"/>
  <c r="M63" i="1" s="1"/>
  <c r="N40" i="1"/>
  <c r="K16" i="1"/>
  <c r="C24" i="1"/>
  <c r="K24" i="1" s="1"/>
  <c r="K25" i="1"/>
  <c r="C86" i="1"/>
  <c r="K86" i="1" s="1"/>
  <c r="K87" i="1"/>
  <c r="C81" i="1"/>
  <c r="K81" i="1" s="1"/>
  <c r="K82" i="1"/>
  <c r="L40" i="1"/>
  <c r="K95" i="1"/>
  <c r="C94" i="1"/>
  <c r="K94" i="1" s="1"/>
  <c r="K89" i="1" s="1"/>
  <c r="C64" i="1"/>
  <c r="N98" i="1"/>
  <c r="K99" i="1" l="1"/>
  <c r="K98" i="1" s="1"/>
  <c r="C14" i="1"/>
  <c r="C89" i="1"/>
  <c r="N94" i="1"/>
  <c r="N89" i="1" s="1"/>
  <c r="F89" i="1"/>
  <c r="E97" i="1"/>
  <c r="E130" i="1" s="1"/>
  <c r="D97" i="1"/>
  <c r="D130" i="1" s="1"/>
  <c r="K64" i="1"/>
  <c r="C63" i="1"/>
  <c r="K63" i="1" s="1"/>
  <c r="F97" i="1" l="1"/>
  <c r="F130" i="1" s="1"/>
  <c r="C97" i="1"/>
  <c r="C130" i="1" s="1"/>
  <c r="N37" i="1"/>
  <c r="N32" i="1" s="1"/>
  <c r="N14" i="1" s="1"/>
  <c r="N97" i="1" s="1"/>
  <c r="N130" i="1" s="1"/>
  <c r="L37" i="1"/>
  <c r="L32" i="1" s="1"/>
  <c r="L14" i="1" s="1"/>
  <c r="L97" i="1" s="1"/>
  <c r="L130" i="1" s="1"/>
  <c r="M37" i="1"/>
  <c r="M32" i="1" s="1"/>
  <c r="M14" i="1" s="1"/>
  <c r="M97" i="1" s="1"/>
  <c r="M130" i="1" s="1"/>
  <c r="H32" i="1"/>
  <c r="H14" i="1" s="1"/>
  <c r="H97" i="1" s="1"/>
  <c r="H130" i="1" s="1"/>
  <c r="I32" i="1"/>
  <c r="I14" i="1" s="1"/>
  <c r="I97" i="1" s="1"/>
  <c r="I130" i="1" s="1"/>
  <c r="G37" i="1"/>
  <c r="G32" i="1" s="1"/>
  <c r="G14" i="1" s="1"/>
  <c r="G97" i="1" s="1"/>
  <c r="G130" i="1" s="1"/>
  <c r="J32" i="1"/>
  <c r="J14" i="1" s="1"/>
  <c r="J97" i="1" s="1"/>
  <c r="J130" i="1" s="1"/>
  <c r="K37" i="1" l="1"/>
  <c r="K32" i="1" s="1"/>
  <c r="K14" i="1" s="1"/>
  <c r="K97" i="1" s="1"/>
  <c r="K130" i="1" s="1"/>
</calcChain>
</file>

<file path=xl/sharedStrings.xml><?xml version="1.0" encoding="utf-8"?>
<sst xmlns="http://schemas.openxmlformats.org/spreadsheetml/2006/main" count="227" uniqueCount="212">
  <si>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</si>
  <si>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</si>
  <si>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</si>
  <si>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</si>
  <si>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</si>
  <si>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</si>
  <si>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</si>
  <si>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</si>
  <si>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</si>
  <si>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</si>
  <si>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</si>
  <si>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</si>
  <si>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</si>
  <si>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</si>
  <si>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</si>
  <si>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</si>
  <si>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</si>
  <si>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</si>
  <si>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</si>
  <si>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</si>
  <si>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</si>
  <si>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</si>
  <si>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</si>
  <si>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</si>
  <si>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</si>
  <si>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</si>
  <si>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</si>
  <si>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</si>
  <si>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 </t>
  </si>
  <si>
    <t>13010000</t>
  </si>
  <si>
    <t>Рентна плата за спеціальне використання лісових ресурсів 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</si>
  <si>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</si>
  <si>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</si>
  <si>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</si>
  <si>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</si>
  <si>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13030000</t>
  </si>
  <si>
    <t>13030100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</si>
  <si>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</si>
  <si>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</si>
  <si>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</si>
  <si>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</si>
  <si>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</si>
  <si>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</si>
  <si>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</si>
  <si>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</si>
  <si>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</si>
  <si>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</si>
  <si>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</si>
  <si>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</si>
  <si>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18010000</t>
  </si>
  <si>
    <t>Податок на майно 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</si>
  <si>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</si>
  <si>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</si>
  <si>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</si>
  <si>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</si>
  <si>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</si>
  <si>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</si>
  <si>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</si>
  <si>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</si>
  <si>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</si>
  <si>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</si>
  <si>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</si>
  <si>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</si>
  <si>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</si>
  <si>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</si>
  <si>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</si>
  <si>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</si>
  <si>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</si>
  <si>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</si>
  <si>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</si>
  <si>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</si>
  <si>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18030100</t>
  </si>
  <si>
    <t>Туристичний збір, сплачений юридичними особами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</si>
  <si>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</si>
  <si>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</si>
  <si>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</si>
  <si>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</si>
  <si>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</si>
  <si>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</si>
  <si>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</si>
  <si>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</si>
  <si>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</si>
  <si>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</si>
  <si>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</si>
  <si>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</si>
  <si>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</si>
  <si>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</si>
  <si>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</si>
  <si>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 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</si>
  <si>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</si>
  <si>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</si>
  <si>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</si>
  <si>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</si>
  <si>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</si>
  <si>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</si>
  <si>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21080000</t>
  </si>
  <si>
    <t>Інші надходження  </t>
  </si>
  <si>
    <t>21081100</t>
  </si>
  <si>
    <t>Адміністративні штрафи та інші санкції </t>
  </si>
  <si>
    <t>21081500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</si>
  <si>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</si>
  <si>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</si>
  <si>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</si>
  <si>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</si>
  <si>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</si>
  <si>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</si>
  <si>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</si>
  <si>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</si>
  <si>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</si>
  <si>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</si>
  <si>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</si>
  <si>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</si>
  <si>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</si>
  <si>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</si>
  <si>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</si>
  <si>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</si>
  <si>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22090400</t>
  </si>
  <si>
    <t>Державне мито, пов`язане з видачею та оформленням закордонних паспортів (посвідок) та паспортів громадян України  </t>
  </si>
  <si>
    <t>24000000</t>
  </si>
  <si>
    <t>Інші неподаткові надходження  </t>
  </si>
  <si>
    <t>24060000</t>
  </si>
  <si>
    <t>24060300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</si>
  <si>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</si>
  <si>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</si>
  <si>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</si>
  <si>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</si>
  <si>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</si>
  <si>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</si>
  <si>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</si>
  <si>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</si>
  <si>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30000000</t>
  </si>
  <si>
    <t>Доходи від операцій з капіталом  </t>
  </si>
  <si>
    <t>31000000</t>
  </si>
  <si>
    <t>Надходження від продажу основного капіталу  </t>
  </si>
  <si>
    <t>31010000</t>
  </si>
  <si>
    <t>31010200</t>
  </si>
  <si>
    <t>31030000</t>
  </si>
  <si>
    <t>Кошти від відчуження майна, що належить Автономній Республіці Крим та майна, що перебуває в комунальній власності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</si>
  <si>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</si>
  <si>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</si>
  <si>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</si>
  <si>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</si>
  <si>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</si>
  <si>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</si>
  <si>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</si>
  <si>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</si>
  <si>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</si>
  <si>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</si>
  <si>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</si>
  <si>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</si>
  <si>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</si>
  <si>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</si>
  <si>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</si>
  <si>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</si>
  <si>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</si>
  <si>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</si>
  <si>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</si>
  <si>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</si>
  <si>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</si>
  <si>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</si>
  <si>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X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</si>
  <si>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</si>
  <si>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</si>
  <si>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</si>
  <si>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</si>
  <si>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</si>
  <si>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</si>
  <si>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</si>
  <si>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</si>
  <si>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</si>
  <si>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</si>
  <si>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</si>
  <si>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затверджено</t>
  </si>
  <si>
    <t>внесено зміни</t>
  </si>
  <si>
    <t>затверджено з урахуванням змін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</si>
  <si>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</si>
  <si>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Дотації з державного бюджету місцевим бюджетам</t>
  </si>
  <si>
    <t>Секретар міської ради                                                               Наталія КОВАЛЬОВА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</si>
  <si>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</si>
  <si>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Надходження від орендної плати за користування майновим комплексом та іншим майном, що перебуває в комунальній власності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</si>
  <si>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</si>
  <si>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</si>
  <si>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1852600000</t>
  </si>
  <si>
    <t>Від Європейського Союзу, урядів іноземних держав, міжнародних організацій, донорських установ</t>
  </si>
  <si>
    <t>Гранти (дарунки), що надійшли до бюджетів усіх рівнів</t>
  </si>
  <si>
    <t>Гранти, що надійшли до місцевих бюджетів</t>
  </si>
  <si>
    <t>Транспортний податок з фізичних осіб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</si>
  <si>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</si>
  <si>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</si>
  <si>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</si>
  <si>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</si>
  <si>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</si>
  <si>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Податок на доходи фізичних осіб з грошового забезпечення, грошових винагород та інших виплат, одержаних військовослужбовцями, поліцейськими та особами рядового і начальницького складу, що сплачується податковими агентами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</si>
  <si>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</si>
  <si>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</si>
  <si>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</si>
  <si>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</si>
  <si>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</si>
  <si>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</si>
  <si>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Доходи бюджету Тростянецької міської територіальної громади на 2025 рік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</si>
  <si>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</si>
  <si>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</si>
  <si>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пального"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</si>
  <si>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</si>
  <si>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</si>
  <si>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</si>
  <si>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</si>
  <si>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Інші дотації з місцевого бюджету</t>
  </si>
  <si>
    <t>Дотації з місцевих бюджетів іншим місцевим бюджетам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</si>
  <si>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</si>
  <si>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Тростянецької міської ради № 499 від 07 серпня 2025 року</t>
  </si>
  <si>
    <t>до рішення 22 сесії 8 скликання (десяте пленарне засідання)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</si>
</sst>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#.00,&quot;-&quot;"/>
  </numFmts>
  <fonts count="12" x14ac:knownFonts="1"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.5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1" xfId="0" applyFont="1" applyFill="1" applyBorder="1"/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/>
    <xf numFmtId="164" fontId="3" fillId="2" borderId="0" xfId="0" applyNumberFormat="1" applyFont="1" applyFill="1" applyBorder="1" applyAlignment="1">
      <alignment horizontal="right"/>
    </xf>
    <xf numFmtId="1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3" fillId="2" borderId="0" xfId="0" applyFont="1" applyFill="1"/>
    <xf numFmtId="4" fontId="3" fillId="2" borderId="0" xfId="0" applyNumberFormat="1" applyFont="1" applyFill="1" applyBorder="1" applyAlignment="1">
      <alignment horizontal="right"/>
    </xf>
    <xf numFmtId="4" fontId="3" fillId="2" borderId="0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2" borderId="0" xfId="0" applyFont="1" applyFill="1" applyBorder="1"/>
    <xf numFmtId="0" fontId="4" fillId="0" borderId="1" xfId="0" applyFont="1" applyBorder="1" applyAlignment="1">
      <alignment wrapText="1"/>
    </xf>
    <xf numFmtId="0" fontId="2" fillId="0" borderId="0" xfId="0" applyFont="1" applyFill="1" applyBorder="1"/>
    <xf numFmtId="0" fontId="2" fillId="0" borderId="0" xfId="0" applyFont="1" applyFill="1"/>
    <xf numFmtId="0" fontId="4" fillId="2" borderId="0" xfId="0" applyFont="1" applyFill="1" applyAlignment="1">
      <alignment horizontal="center"/>
    </xf>
    <xf numFmtId="0" fontId="6" fillId="2" borderId="0" xfId="0" applyFont="1" applyFill="1" applyAlignment="1"/>
    <xf numFmtId="0" fontId="7" fillId="2" borderId="0" xfId="0" applyFont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wrapText="1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4" fontId="5" fillId="2" borderId="1" xfId="0" applyNumberFormat="1" applyFont="1" applyFill="1" applyBorder="1" applyAlignment="1">
      <alignment horizontal="right"/>
    </xf>
    <xf numFmtId="1" fontId="4" fillId="2" borderId="2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1" fillId="2" borderId="1" xfId="0" applyFont="1" applyFill="1" applyBorder="1" applyAlignment="1">
      <alignment vertical="center" wrapText="1"/>
    </xf>
    <xf numFmtId="0" fontId="9" fillId="2" borderId="0" xfId="0" applyFont="1" applyFill="1" applyAlignment="1">
      <alignment wrapText="1"/>
    </xf>
    <xf numFmtId="0" fontId="9" fillId="2" borderId="1" xfId="0" applyFont="1" applyFill="1" applyBorder="1" applyAlignment="1">
      <alignment vertical="top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4" fillId="0" borderId="0" xfId="0" applyFont="1" applyAlignment="1">
      <alignment wrapText="1"/>
    </xf>
  </cellXfs>
  <cellStyles count="1">
    <cellStyle name="Обычный" xfId="0" builtinId="0"/>
  </cellStyles>
  <dxfs count="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133"/>
  <sheetViews>
    <sheetView tabSelected="1" zoomScaleNormal="100" zoomScaleSheetLayoutView="55" workbookViewId="0">
      <pane xSplit="2" ySplit="13" topLeftCell="G99" activePane="bottomRight" state="frozen"/>
      <selection pane="topRight" activeCell="C1" sqref="C1"/>
      <selection pane="bottomLeft" activeCell="A14" sqref="A14"/>
      <selection pane="bottomRight" activeCell="P7" sqref="P7"/>
    </sheetView>
  </sheetViews>
  <sheetFormatPr defaultColWidth="19.7109375" defaultRowHeight="12.75" x14ac:dyDescent="0.2"/>
  <cols>
    <col min="1" max="1" width="19.7109375" style="1"/>
    <col min="2" max="2" width="45.85546875" style="2" customWidth="1"/>
    <col min="3" max="6" width="19.7109375" style="2"/>
    <col min="7" max="10" width="19.7109375" style="2" customWidth="1"/>
    <col min="11" max="14" width="19.7109375" style="2"/>
    <col min="15" max="143" width="19.7109375" style="15"/>
    <col min="144" max="16384" width="19.7109375" style="2"/>
  </cols>
  <sheetData>
    <row r="1" spans="1:14" x14ac:dyDescent="0.2">
      <c r="C1" s="62"/>
      <c r="D1" s="62"/>
      <c r="E1" s="62"/>
      <c r="F1" s="62"/>
      <c r="G1" s="62"/>
      <c r="H1" s="62"/>
      <c r="I1" s="62"/>
      <c r="J1" s="62"/>
      <c r="K1" s="62" t="s">
        <v>0</v>
      </c>
      <c r="L1" s="62"/>
      <c r="M1" s="62"/>
      <c r="N1" s="62"/>
    </row>
    <row r="2" spans="1:14" x14ac:dyDescent="0.2">
      <c r="A2" s="3"/>
      <c r="C2" s="62"/>
      <c r="D2" s="62"/>
      <c r="E2" s="62"/>
      <c r="F2" s="62"/>
      <c r="G2" s="62"/>
      <c r="H2" s="62"/>
      <c r="I2" s="62"/>
      <c r="J2" s="62"/>
      <c r="K2" s="62" t="s">
        <v>211</v>
      </c>
      <c r="L2" s="62"/>
      <c r="M2" s="62"/>
      <c r="N2" s="62"/>
    </row>
    <row r="3" spans="1:14" ht="12.75" customHeight="1" x14ac:dyDescent="0.2">
      <c r="C3" s="62"/>
      <c r="D3" s="62"/>
      <c r="E3" s="62"/>
      <c r="F3" s="62"/>
      <c r="G3" s="62"/>
      <c r="H3" s="62"/>
      <c r="I3" s="62"/>
      <c r="J3" s="62"/>
      <c r="K3" s="62" t="s">
        <v>210</v>
      </c>
      <c r="L3" s="62"/>
      <c r="M3" s="62"/>
      <c r="N3" s="62"/>
    </row>
    <row r="4" spans="1:14" ht="13.9" customHeight="1" x14ac:dyDescent="0.2"/>
    <row r="5" spans="1:14" ht="16.899999999999999" customHeight="1" x14ac:dyDescent="0.3">
      <c r="A5" s="19"/>
      <c r="B5" s="20"/>
      <c r="C5" s="20"/>
      <c r="D5" s="71" t="s">
        <v>199</v>
      </c>
      <c r="E5" s="71"/>
      <c r="F5" s="71"/>
      <c r="G5" s="71"/>
      <c r="H5" s="71"/>
      <c r="I5" s="71"/>
      <c r="J5" s="20"/>
      <c r="K5" s="20"/>
      <c r="L5" s="20"/>
      <c r="M5" s="20"/>
      <c r="N5" s="20"/>
    </row>
    <row r="6" spans="1:14" ht="18.75" x14ac:dyDescent="0.3">
      <c r="A6" s="59"/>
      <c r="B6" s="21"/>
      <c r="C6" s="21"/>
      <c r="D6" s="71"/>
      <c r="E6" s="71"/>
      <c r="F6" s="71"/>
      <c r="G6" s="71"/>
      <c r="H6" s="71"/>
      <c r="I6" s="71"/>
      <c r="J6" s="21"/>
      <c r="K6" s="21"/>
      <c r="L6" s="21"/>
      <c r="M6" s="21"/>
      <c r="N6" s="21"/>
    </row>
    <row r="7" spans="1:14" x14ac:dyDescent="0.2">
      <c r="A7" s="22" t="s">
        <v>182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</row>
    <row r="8" spans="1:14" x14ac:dyDescent="0.2">
      <c r="A8" s="24" t="s">
        <v>1</v>
      </c>
      <c r="B8" s="23"/>
      <c r="C8" s="23"/>
      <c r="D8" s="23"/>
      <c r="E8" s="23"/>
      <c r="F8" s="24"/>
      <c r="G8" s="23"/>
      <c r="H8" s="23"/>
      <c r="I8" s="23"/>
      <c r="J8" s="24"/>
      <c r="K8" s="23"/>
      <c r="L8" s="23"/>
      <c r="M8" s="23"/>
      <c r="N8" s="24" t="s">
        <v>2</v>
      </c>
    </row>
    <row r="9" spans="1:14" ht="13.9" customHeight="1" x14ac:dyDescent="0.2">
      <c r="A9" s="68" t="s">
        <v>3</v>
      </c>
      <c r="B9" s="68" t="s">
        <v>4</v>
      </c>
      <c r="C9" s="65" t="s">
        <v>172</v>
      </c>
      <c r="D9" s="66"/>
      <c r="E9" s="66"/>
      <c r="F9" s="67"/>
      <c r="G9" s="65" t="s">
        <v>173</v>
      </c>
      <c r="H9" s="66"/>
      <c r="I9" s="66"/>
      <c r="J9" s="67"/>
      <c r="K9" s="65" t="s">
        <v>174</v>
      </c>
      <c r="L9" s="66"/>
      <c r="M9" s="66"/>
      <c r="N9" s="67"/>
    </row>
    <row r="10" spans="1:14" ht="13.15" customHeight="1" x14ac:dyDescent="0.2">
      <c r="A10" s="69"/>
      <c r="B10" s="69"/>
      <c r="C10" s="63" t="s">
        <v>5</v>
      </c>
      <c r="D10" s="63" t="s">
        <v>6</v>
      </c>
      <c r="E10" s="63" t="s">
        <v>7</v>
      </c>
      <c r="F10" s="63"/>
      <c r="G10" s="63" t="s">
        <v>5</v>
      </c>
      <c r="H10" s="63" t="s">
        <v>6</v>
      </c>
      <c r="I10" s="63" t="s">
        <v>7</v>
      </c>
      <c r="J10" s="63"/>
      <c r="K10" s="63" t="s">
        <v>5</v>
      </c>
      <c r="L10" s="63" t="s">
        <v>6</v>
      </c>
      <c r="M10" s="63" t="s">
        <v>7</v>
      </c>
      <c r="N10" s="63"/>
    </row>
    <row r="11" spans="1:14" x14ac:dyDescent="0.2">
      <c r="A11" s="69"/>
      <c r="B11" s="69"/>
      <c r="C11" s="63"/>
      <c r="D11" s="63"/>
      <c r="E11" s="63" t="s">
        <v>8</v>
      </c>
      <c r="F11" s="64" t="s">
        <v>9</v>
      </c>
      <c r="G11" s="63"/>
      <c r="H11" s="63"/>
      <c r="I11" s="63" t="s">
        <v>8</v>
      </c>
      <c r="J11" s="64" t="s">
        <v>9</v>
      </c>
      <c r="K11" s="63"/>
      <c r="L11" s="63"/>
      <c r="M11" s="63" t="s">
        <v>8</v>
      </c>
      <c r="N11" s="64" t="s">
        <v>9</v>
      </c>
    </row>
    <row r="12" spans="1:14" x14ac:dyDescent="0.2">
      <c r="A12" s="70"/>
      <c r="B12" s="70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</row>
    <row r="13" spans="1:14" x14ac:dyDescent="0.2">
      <c r="A13" s="60">
        <v>1</v>
      </c>
      <c r="B13" s="60">
        <v>2</v>
      </c>
      <c r="C13" s="60">
        <v>3</v>
      </c>
      <c r="D13" s="60">
        <v>4</v>
      </c>
      <c r="E13" s="60">
        <v>5</v>
      </c>
      <c r="F13" s="60">
        <v>6</v>
      </c>
      <c r="G13" s="60">
        <v>7</v>
      </c>
      <c r="H13" s="60">
        <v>8</v>
      </c>
      <c r="I13" s="60">
        <v>9</v>
      </c>
      <c r="J13" s="60">
        <v>10</v>
      </c>
      <c r="K13" s="60">
        <v>11</v>
      </c>
      <c r="L13" s="60">
        <v>12</v>
      </c>
      <c r="M13" s="60">
        <v>13</v>
      </c>
      <c r="N13" s="60">
        <v>14</v>
      </c>
    </row>
    <row r="14" spans="1:14" ht="16.5" customHeight="1" x14ac:dyDescent="0.2">
      <c r="A14" s="25" t="s">
        <v>10</v>
      </c>
      <c r="B14" s="26" t="s">
        <v>11</v>
      </c>
      <c r="C14" s="27">
        <f>C15+C24+C32+C40+C58</f>
        <v>269870880</v>
      </c>
      <c r="D14" s="27">
        <f>D15+D24+D32+D40+D58</f>
        <v>269441380</v>
      </c>
      <c r="E14" s="27">
        <f t="shared" ref="E14:N14" si="0">E15+E24+E32+E40+E58</f>
        <v>429500</v>
      </c>
      <c r="F14" s="27">
        <f t="shared" si="0"/>
        <v>0</v>
      </c>
      <c r="G14" s="27">
        <f t="shared" si="0"/>
        <v>0</v>
      </c>
      <c r="H14" s="27">
        <f t="shared" si="0"/>
        <v>0</v>
      </c>
      <c r="I14" s="27">
        <f t="shared" si="0"/>
        <v>0</v>
      </c>
      <c r="J14" s="27">
        <f t="shared" si="0"/>
        <v>0</v>
      </c>
      <c r="K14" s="27">
        <f t="shared" si="0"/>
        <v>269870880</v>
      </c>
      <c r="L14" s="27">
        <f t="shared" si="0"/>
        <v>269441380</v>
      </c>
      <c r="M14" s="27">
        <f t="shared" si="0"/>
        <v>429500</v>
      </c>
      <c r="N14" s="27">
        <f t="shared" si="0"/>
        <v>0</v>
      </c>
    </row>
    <row r="15" spans="1:14" ht="56.25" customHeight="1" x14ac:dyDescent="0.2">
      <c r="A15" s="25" t="s">
        <v>12</v>
      </c>
      <c r="B15" s="26" t="s">
        <v>13</v>
      </c>
      <c r="C15" s="27">
        <f>C16+C22</f>
        <v>166909607</v>
      </c>
      <c r="D15" s="27">
        <f t="shared" ref="D15:F15" si="1">D16+D22</f>
        <v>166909607</v>
      </c>
      <c r="E15" s="27">
        <f t="shared" si="1"/>
        <v>0</v>
      </c>
      <c r="F15" s="27">
        <f t="shared" si="1"/>
        <v>0</v>
      </c>
      <c r="G15" s="27">
        <f t="shared" ref="G15:J15" si="2">G16+G22</f>
        <v>0</v>
      </c>
      <c r="H15" s="27">
        <f t="shared" si="2"/>
        <v>0</v>
      </c>
      <c r="I15" s="27">
        <f t="shared" si="2"/>
        <v>0</v>
      </c>
      <c r="J15" s="27">
        <f t="shared" si="2"/>
        <v>0</v>
      </c>
      <c r="K15" s="27">
        <f>C15+G15</f>
        <v>166909607</v>
      </c>
      <c r="L15" s="27">
        <f t="shared" ref="L15:L84" si="3">D15+H15</f>
        <v>166909607</v>
      </c>
      <c r="M15" s="27">
        <f t="shared" ref="M15:M84" si="4">E15+I15</f>
        <v>0</v>
      </c>
      <c r="N15" s="27">
        <f t="shared" ref="N15:N84" si="5">F15+J15</f>
        <v>0</v>
      </c>
    </row>
    <row r="16" spans="1:14" ht="18.75" customHeight="1" x14ac:dyDescent="0.2">
      <c r="A16" s="25" t="s">
        <v>14</v>
      </c>
      <c r="B16" s="26" t="s">
        <v>15</v>
      </c>
      <c r="C16" s="27">
        <f>SUM(C17:C21)</f>
        <v>166116957</v>
      </c>
      <c r="D16" s="27">
        <f t="shared" ref="D16:J16" si="6">SUM(D17:D21)</f>
        <v>166116957</v>
      </c>
      <c r="E16" s="27">
        <f t="shared" si="6"/>
        <v>0</v>
      </c>
      <c r="F16" s="27">
        <f t="shared" si="6"/>
        <v>0</v>
      </c>
      <c r="G16" s="27">
        <f t="shared" si="6"/>
        <v>0</v>
      </c>
      <c r="H16" s="27">
        <f t="shared" si="6"/>
        <v>0</v>
      </c>
      <c r="I16" s="27">
        <f t="shared" si="6"/>
        <v>0</v>
      </c>
      <c r="J16" s="27">
        <f t="shared" si="6"/>
        <v>0</v>
      </c>
      <c r="K16" s="27">
        <f t="shared" ref="K16:K84" si="7">C16+G16</f>
        <v>166116957</v>
      </c>
      <c r="L16" s="27">
        <f t="shared" si="3"/>
        <v>166116957</v>
      </c>
      <c r="M16" s="27">
        <f t="shared" si="4"/>
        <v>0</v>
      </c>
      <c r="N16" s="27">
        <f t="shared" si="5"/>
        <v>0</v>
      </c>
    </row>
    <row r="17" spans="1:14" ht="51.75" customHeight="1" x14ac:dyDescent="0.2">
      <c r="A17" s="28" t="s">
        <v>16</v>
      </c>
      <c r="B17" s="16" t="s">
        <v>17</v>
      </c>
      <c r="C17" s="29">
        <f>D17</f>
        <v>150725707</v>
      </c>
      <c r="D17" s="29">
        <v>150725707</v>
      </c>
      <c r="E17" s="29"/>
      <c r="F17" s="29"/>
      <c r="G17" s="29">
        <f>H17</f>
        <v>0</v>
      </c>
      <c r="H17" s="29"/>
      <c r="I17" s="29"/>
      <c r="J17" s="29"/>
      <c r="K17" s="29">
        <f t="shared" si="7"/>
        <v>150725707</v>
      </c>
      <c r="L17" s="29">
        <f t="shared" si="3"/>
        <v>150725707</v>
      </c>
      <c r="M17" s="29">
        <f t="shared" si="4"/>
        <v>0</v>
      </c>
      <c r="N17" s="29">
        <f t="shared" si="5"/>
        <v>0</v>
      </c>
    </row>
    <row r="18" spans="1:14" ht="66.75" hidden="1" customHeight="1" x14ac:dyDescent="0.2">
      <c r="A18" s="28" t="s">
        <v>18</v>
      </c>
      <c r="B18" s="16" t="s">
        <v>192</v>
      </c>
      <c r="C18" s="29">
        <f t="shared" ref="C18:C21" si="8">D18</f>
        <v>0</v>
      </c>
      <c r="D18" s="29"/>
      <c r="E18" s="29"/>
      <c r="F18" s="29"/>
      <c r="G18" s="29">
        <f t="shared" ref="G18:G21" si="9">H18</f>
        <v>0</v>
      </c>
      <c r="H18" s="29"/>
      <c r="I18" s="29"/>
      <c r="J18" s="29"/>
      <c r="K18" s="29">
        <f t="shared" si="7"/>
        <v>0</v>
      </c>
      <c r="L18" s="29">
        <f t="shared" si="3"/>
        <v>0</v>
      </c>
      <c r="M18" s="29">
        <f t="shared" si="4"/>
        <v>0</v>
      </c>
      <c r="N18" s="29">
        <f t="shared" si="5"/>
        <v>0</v>
      </c>
    </row>
    <row r="19" spans="1:14" ht="53.25" customHeight="1" x14ac:dyDescent="0.2">
      <c r="A19" s="28" t="s">
        <v>19</v>
      </c>
      <c r="B19" s="16" t="s">
        <v>20</v>
      </c>
      <c r="C19" s="29">
        <f t="shared" si="8"/>
        <v>13800000</v>
      </c>
      <c r="D19" s="29">
        <v>13800000</v>
      </c>
      <c r="E19" s="29"/>
      <c r="F19" s="29"/>
      <c r="G19" s="29">
        <f t="shared" si="9"/>
        <v>0</v>
      </c>
      <c r="H19" s="29"/>
      <c r="I19" s="29"/>
      <c r="J19" s="29"/>
      <c r="K19" s="29">
        <f t="shared" si="7"/>
        <v>13800000</v>
      </c>
      <c r="L19" s="29">
        <f t="shared" si="3"/>
        <v>13800000</v>
      </c>
      <c r="M19" s="29">
        <f t="shared" si="4"/>
        <v>0</v>
      </c>
      <c r="N19" s="29">
        <f t="shared" si="5"/>
        <v>0</v>
      </c>
    </row>
    <row r="20" spans="1:14" ht="42" customHeight="1" x14ac:dyDescent="0.2">
      <c r="A20" s="28" t="s">
        <v>21</v>
      </c>
      <c r="B20" s="16" t="s">
        <v>22</v>
      </c>
      <c r="C20" s="29">
        <f t="shared" si="8"/>
        <v>1106250</v>
      </c>
      <c r="D20" s="29">
        <v>1106250</v>
      </c>
      <c r="E20" s="29"/>
      <c r="F20" s="29"/>
      <c r="G20" s="29">
        <f t="shared" si="9"/>
        <v>0</v>
      </c>
      <c r="H20" s="29"/>
      <c r="I20" s="29"/>
      <c r="J20" s="29"/>
      <c r="K20" s="29">
        <f t="shared" si="7"/>
        <v>1106250</v>
      </c>
      <c r="L20" s="29">
        <f t="shared" si="3"/>
        <v>1106250</v>
      </c>
      <c r="M20" s="29">
        <f t="shared" si="4"/>
        <v>0</v>
      </c>
      <c r="N20" s="29">
        <f t="shared" si="5"/>
        <v>0</v>
      </c>
    </row>
    <row r="21" spans="1:14" ht="42" customHeight="1" x14ac:dyDescent="0.2">
      <c r="A21" s="30" t="s">
        <v>188</v>
      </c>
      <c r="B21" s="31" t="s">
        <v>189</v>
      </c>
      <c r="C21" s="29">
        <f t="shared" si="8"/>
        <v>485000</v>
      </c>
      <c r="D21" s="29">
        <v>485000</v>
      </c>
      <c r="E21" s="29"/>
      <c r="F21" s="29"/>
      <c r="G21" s="29">
        <f t="shared" si="9"/>
        <v>0</v>
      </c>
      <c r="H21" s="29"/>
      <c r="I21" s="29"/>
      <c r="J21" s="29"/>
      <c r="K21" s="29">
        <f t="shared" si="7"/>
        <v>485000</v>
      </c>
      <c r="L21" s="29">
        <f t="shared" ref="L21" si="10">D21+H21</f>
        <v>485000</v>
      </c>
      <c r="M21" s="29">
        <f t="shared" ref="M21" si="11">E21+I21</f>
        <v>0</v>
      </c>
      <c r="N21" s="29">
        <f t="shared" ref="N21" si="12">F21+J21</f>
        <v>0</v>
      </c>
    </row>
    <row r="22" spans="1:14" ht="17.25" customHeight="1" x14ac:dyDescent="0.2">
      <c r="A22" s="25" t="s">
        <v>23</v>
      </c>
      <c r="B22" s="26" t="s">
        <v>24</v>
      </c>
      <c r="C22" s="27">
        <f>C23</f>
        <v>792650</v>
      </c>
      <c r="D22" s="27">
        <f>D23</f>
        <v>792650</v>
      </c>
      <c r="E22" s="27">
        <f t="shared" ref="E22:J22" si="13">E23</f>
        <v>0</v>
      </c>
      <c r="F22" s="27">
        <f t="shared" si="13"/>
        <v>0</v>
      </c>
      <c r="G22" s="27">
        <f>G23</f>
        <v>0</v>
      </c>
      <c r="H22" s="27">
        <f t="shared" si="13"/>
        <v>0</v>
      </c>
      <c r="I22" s="27">
        <f t="shared" si="13"/>
        <v>0</v>
      </c>
      <c r="J22" s="27">
        <f t="shared" si="13"/>
        <v>0</v>
      </c>
      <c r="K22" s="27">
        <f t="shared" si="7"/>
        <v>792650</v>
      </c>
      <c r="L22" s="27">
        <f t="shared" si="3"/>
        <v>792650</v>
      </c>
      <c r="M22" s="27">
        <f t="shared" si="4"/>
        <v>0</v>
      </c>
      <c r="N22" s="27">
        <f t="shared" si="5"/>
        <v>0</v>
      </c>
    </row>
    <row r="23" spans="1:14" ht="31.5" customHeight="1" x14ac:dyDescent="0.2">
      <c r="A23" s="28" t="s">
        <v>25</v>
      </c>
      <c r="B23" s="32" t="s">
        <v>26</v>
      </c>
      <c r="C23" s="29">
        <f>D23</f>
        <v>792650</v>
      </c>
      <c r="D23" s="29">
        <v>792650</v>
      </c>
      <c r="E23" s="29"/>
      <c r="F23" s="29"/>
      <c r="G23" s="29">
        <f>H23</f>
        <v>0</v>
      </c>
      <c r="H23" s="29"/>
      <c r="I23" s="29"/>
      <c r="J23" s="29"/>
      <c r="K23" s="29">
        <f t="shared" si="7"/>
        <v>792650</v>
      </c>
      <c r="L23" s="29">
        <f t="shared" si="3"/>
        <v>792650</v>
      </c>
      <c r="M23" s="29">
        <f t="shared" si="4"/>
        <v>0</v>
      </c>
      <c r="N23" s="29">
        <f t="shared" si="5"/>
        <v>0</v>
      </c>
    </row>
    <row r="24" spans="1:14" ht="27.75" customHeight="1" x14ac:dyDescent="0.2">
      <c r="A24" s="25" t="s">
        <v>27</v>
      </c>
      <c r="B24" s="26" t="s">
        <v>28</v>
      </c>
      <c r="C24" s="27">
        <f>C25+C28+C30</f>
        <v>4820000</v>
      </c>
      <c r="D24" s="27">
        <f>D25+D28+D30</f>
        <v>4820000</v>
      </c>
      <c r="E24" s="27">
        <f t="shared" ref="E24:F24" si="14">E25+E28</f>
        <v>0</v>
      </c>
      <c r="F24" s="27">
        <f t="shared" si="14"/>
        <v>0</v>
      </c>
      <c r="G24" s="27">
        <f>G25+G28+G30</f>
        <v>0</v>
      </c>
      <c r="H24" s="27">
        <f>H25+H28+H30</f>
        <v>0</v>
      </c>
      <c r="I24" s="27">
        <f t="shared" ref="I24:J24" si="15">I25+I28</f>
        <v>0</v>
      </c>
      <c r="J24" s="27">
        <f t="shared" si="15"/>
        <v>0</v>
      </c>
      <c r="K24" s="27">
        <f t="shared" si="7"/>
        <v>4820000</v>
      </c>
      <c r="L24" s="27">
        <f t="shared" si="3"/>
        <v>4820000</v>
      </c>
      <c r="M24" s="27">
        <f t="shared" si="4"/>
        <v>0</v>
      </c>
      <c r="N24" s="27">
        <f t="shared" si="5"/>
        <v>0</v>
      </c>
    </row>
    <row r="25" spans="1:14" ht="29.25" customHeight="1" x14ac:dyDescent="0.2">
      <c r="A25" s="25" t="s">
        <v>29</v>
      </c>
      <c r="B25" s="26" t="s">
        <v>30</v>
      </c>
      <c r="C25" s="27">
        <f t="shared" ref="C25:F25" si="16">C26+C27</f>
        <v>4800000</v>
      </c>
      <c r="D25" s="27">
        <f t="shared" si="16"/>
        <v>4800000</v>
      </c>
      <c r="E25" s="27">
        <f t="shared" si="16"/>
        <v>0</v>
      </c>
      <c r="F25" s="27">
        <f t="shared" si="16"/>
        <v>0</v>
      </c>
      <c r="G25" s="27">
        <f t="shared" ref="G25:J25" si="17">G26+G27</f>
        <v>0</v>
      </c>
      <c r="H25" s="27">
        <f t="shared" si="17"/>
        <v>0</v>
      </c>
      <c r="I25" s="27">
        <f t="shared" si="17"/>
        <v>0</v>
      </c>
      <c r="J25" s="27">
        <f t="shared" si="17"/>
        <v>0</v>
      </c>
      <c r="K25" s="27">
        <f t="shared" si="7"/>
        <v>4800000</v>
      </c>
      <c r="L25" s="27">
        <f t="shared" si="3"/>
        <v>4800000</v>
      </c>
      <c r="M25" s="27">
        <f t="shared" si="4"/>
        <v>0</v>
      </c>
      <c r="N25" s="27">
        <f t="shared" si="5"/>
        <v>0</v>
      </c>
    </row>
    <row r="26" spans="1:14" ht="55.5" customHeight="1" x14ac:dyDescent="0.2">
      <c r="A26" s="28" t="s">
        <v>31</v>
      </c>
      <c r="B26" s="16" t="s">
        <v>32</v>
      </c>
      <c r="C26" s="29">
        <f>D26</f>
        <v>2700000</v>
      </c>
      <c r="D26" s="29">
        <v>2700000</v>
      </c>
      <c r="E26" s="29"/>
      <c r="F26" s="29"/>
      <c r="G26" s="29">
        <f>H26</f>
        <v>0</v>
      </c>
      <c r="H26" s="29"/>
      <c r="I26" s="29"/>
      <c r="J26" s="29"/>
      <c r="K26" s="29">
        <f t="shared" si="7"/>
        <v>2700000</v>
      </c>
      <c r="L26" s="29">
        <f t="shared" si="3"/>
        <v>2700000</v>
      </c>
      <c r="M26" s="29">
        <f t="shared" si="4"/>
        <v>0</v>
      </c>
      <c r="N26" s="29">
        <f t="shared" si="5"/>
        <v>0</v>
      </c>
    </row>
    <row r="27" spans="1:14" ht="68.25" customHeight="1" x14ac:dyDescent="0.2">
      <c r="A27" s="28" t="s">
        <v>33</v>
      </c>
      <c r="B27" s="16" t="s">
        <v>34</v>
      </c>
      <c r="C27" s="29">
        <f>D27</f>
        <v>2100000</v>
      </c>
      <c r="D27" s="29">
        <v>2100000</v>
      </c>
      <c r="E27" s="29"/>
      <c r="F27" s="29"/>
      <c r="G27" s="29">
        <f>H27</f>
        <v>0</v>
      </c>
      <c r="H27" s="29"/>
      <c r="I27" s="29"/>
      <c r="J27" s="29"/>
      <c r="K27" s="29">
        <f t="shared" si="7"/>
        <v>2100000</v>
      </c>
      <c r="L27" s="29">
        <f t="shared" si="3"/>
        <v>2100000</v>
      </c>
      <c r="M27" s="29">
        <f t="shared" si="4"/>
        <v>0</v>
      </c>
      <c r="N27" s="29">
        <f t="shared" si="5"/>
        <v>0</v>
      </c>
    </row>
    <row r="28" spans="1:14" ht="30" customHeight="1" x14ac:dyDescent="0.2">
      <c r="A28" s="25" t="s">
        <v>35</v>
      </c>
      <c r="B28" s="33" t="s">
        <v>162</v>
      </c>
      <c r="C28" s="27">
        <f t="shared" ref="C28:J28" si="18">C29</f>
        <v>20000</v>
      </c>
      <c r="D28" s="27">
        <f t="shared" si="18"/>
        <v>20000</v>
      </c>
      <c r="E28" s="27">
        <f t="shared" si="18"/>
        <v>0</v>
      </c>
      <c r="F28" s="27">
        <f t="shared" si="18"/>
        <v>0</v>
      </c>
      <c r="G28" s="27">
        <f t="shared" si="18"/>
        <v>0</v>
      </c>
      <c r="H28" s="27">
        <f t="shared" si="18"/>
        <v>0</v>
      </c>
      <c r="I28" s="27">
        <f t="shared" si="18"/>
        <v>0</v>
      </c>
      <c r="J28" s="27">
        <f t="shared" si="18"/>
        <v>0</v>
      </c>
      <c r="K28" s="27">
        <f t="shared" si="7"/>
        <v>20000</v>
      </c>
      <c r="L28" s="27">
        <f t="shared" si="3"/>
        <v>20000</v>
      </c>
      <c r="M28" s="27">
        <f t="shared" si="4"/>
        <v>0</v>
      </c>
      <c r="N28" s="27">
        <f t="shared" si="5"/>
        <v>0</v>
      </c>
    </row>
    <row r="29" spans="1:14" ht="41.25" customHeight="1" x14ac:dyDescent="0.2">
      <c r="A29" s="28" t="s">
        <v>36</v>
      </c>
      <c r="B29" s="16" t="s">
        <v>163</v>
      </c>
      <c r="C29" s="29">
        <f>D29</f>
        <v>20000</v>
      </c>
      <c r="D29" s="29">
        <v>20000</v>
      </c>
      <c r="E29" s="29"/>
      <c r="F29" s="29"/>
      <c r="G29" s="29">
        <f>H29</f>
        <v>0</v>
      </c>
      <c r="H29" s="29"/>
      <c r="I29" s="29"/>
      <c r="J29" s="29"/>
      <c r="K29" s="29">
        <f t="shared" si="7"/>
        <v>20000</v>
      </c>
      <c r="L29" s="29">
        <f t="shared" si="3"/>
        <v>20000</v>
      </c>
      <c r="M29" s="29">
        <f t="shared" si="4"/>
        <v>0</v>
      </c>
      <c r="N29" s="29">
        <f t="shared" si="5"/>
        <v>0</v>
      </c>
    </row>
    <row r="30" spans="1:14" ht="25.5" hidden="1" x14ac:dyDescent="0.2">
      <c r="A30" s="25">
        <v>13040000</v>
      </c>
      <c r="B30" s="33" t="s">
        <v>165</v>
      </c>
      <c r="C30" s="27">
        <f t="shared" ref="C30:J30" si="19">C31</f>
        <v>0</v>
      </c>
      <c r="D30" s="27">
        <f t="shared" si="19"/>
        <v>0</v>
      </c>
      <c r="E30" s="27">
        <f t="shared" si="19"/>
        <v>0</v>
      </c>
      <c r="F30" s="27">
        <f t="shared" si="19"/>
        <v>0</v>
      </c>
      <c r="G30" s="27">
        <f t="shared" si="19"/>
        <v>0</v>
      </c>
      <c r="H30" s="27">
        <f t="shared" si="19"/>
        <v>0</v>
      </c>
      <c r="I30" s="27">
        <f t="shared" si="19"/>
        <v>0</v>
      </c>
      <c r="J30" s="27">
        <f t="shared" si="19"/>
        <v>0</v>
      </c>
      <c r="K30" s="27">
        <f t="shared" si="7"/>
        <v>0</v>
      </c>
      <c r="L30" s="27">
        <f t="shared" si="3"/>
        <v>0</v>
      </c>
      <c r="M30" s="27">
        <f t="shared" si="4"/>
        <v>0</v>
      </c>
      <c r="N30" s="27">
        <f t="shared" si="5"/>
        <v>0</v>
      </c>
    </row>
    <row r="31" spans="1:14" ht="25.5" hidden="1" x14ac:dyDescent="0.2">
      <c r="A31" s="28">
        <v>13040100</v>
      </c>
      <c r="B31" s="16" t="s">
        <v>166</v>
      </c>
      <c r="C31" s="29">
        <f>D31</f>
        <v>0</v>
      </c>
      <c r="D31" s="29">
        <v>0</v>
      </c>
      <c r="E31" s="29"/>
      <c r="F31" s="29"/>
      <c r="G31" s="29">
        <f>H31</f>
        <v>0</v>
      </c>
      <c r="H31" s="29">
        <v>0</v>
      </c>
      <c r="I31" s="29"/>
      <c r="J31" s="29"/>
      <c r="K31" s="27">
        <f t="shared" si="7"/>
        <v>0</v>
      </c>
      <c r="L31" s="27">
        <f t="shared" si="3"/>
        <v>0</v>
      </c>
      <c r="M31" s="27">
        <f t="shared" si="4"/>
        <v>0</v>
      </c>
      <c r="N31" s="27">
        <f t="shared" si="5"/>
        <v>0</v>
      </c>
    </row>
    <row r="32" spans="1:14" ht="21.75" customHeight="1" x14ac:dyDescent="0.2">
      <c r="A32" s="25" t="s">
        <v>37</v>
      </c>
      <c r="B32" s="34" t="s">
        <v>38</v>
      </c>
      <c r="C32" s="27">
        <f>C33+C35+C37</f>
        <v>19050000</v>
      </c>
      <c r="D32" s="27">
        <f t="shared" ref="D32:N32" si="20">D33+D35+D37</f>
        <v>19050000</v>
      </c>
      <c r="E32" s="27">
        <f t="shared" si="20"/>
        <v>0</v>
      </c>
      <c r="F32" s="27">
        <f t="shared" si="20"/>
        <v>0</v>
      </c>
      <c r="G32" s="27">
        <f t="shared" si="20"/>
        <v>0</v>
      </c>
      <c r="H32" s="27">
        <f t="shared" si="20"/>
        <v>0</v>
      </c>
      <c r="I32" s="27">
        <f t="shared" si="20"/>
        <v>0</v>
      </c>
      <c r="J32" s="27">
        <f t="shared" si="20"/>
        <v>0</v>
      </c>
      <c r="K32" s="27">
        <f t="shared" si="20"/>
        <v>19050000</v>
      </c>
      <c r="L32" s="27">
        <f t="shared" si="20"/>
        <v>19050000</v>
      </c>
      <c r="M32" s="27">
        <f t="shared" si="20"/>
        <v>0</v>
      </c>
      <c r="N32" s="27">
        <f t="shared" si="20"/>
        <v>0</v>
      </c>
    </row>
    <row r="33" spans="1:143" ht="39.75" customHeight="1" x14ac:dyDescent="0.2">
      <c r="A33" s="25" t="s">
        <v>39</v>
      </c>
      <c r="B33" s="33" t="s">
        <v>40</v>
      </c>
      <c r="C33" s="27">
        <f t="shared" ref="C33:J33" si="21">C34</f>
        <v>1450000</v>
      </c>
      <c r="D33" s="27">
        <f t="shared" si="21"/>
        <v>1450000</v>
      </c>
      <c r="E33" s="27">
        <f t="shared" si="21"/>
        <v>0</v>
      </c>
      <c r="F33" s="27">
        <f t="shared" si="21"/>
        <v>0</v>
      </c>
      <c r="G33" s="27">
        <f t="shared" si="21"/>
        <v>0</v>
      </c>
      <c r="H33" s="27">
        <f t="shared" si="21"/>
        <v>0</v>
      </c>
      <c r="I33" s="27">
        <f t="shared" si="21"/>
        <v>0</v>
      </c>
      <c r="J33" s="27">
        <f t="shared" si="21"/>
        <v>0</v>
      </c>
      <c r="K33" s="27">
        <f t="shared" si="7"/>
        <v>1450000</v>
      </c>
      <c r="L33" s="27">
        <f t="shared" si="3"/>
        <v>1450000</v>
      </c>
      <c r="M33" s="27">
        <f t="shared" si="4"/>
        <v>0</v>
      </c>
      <c r="N33" s="27">
        <f t="shared" si="5"/>
        <v>0</v>
      </c>
    </row>
    <row r="34" spans="1:143" ht="16.5" customHeight="1" x14ac:dyDescent="0.2">
      <c r="A34" s="28" t="s">
        <v>41</v>
      </c>
      <c r="B34" s="16" t="s">
        <v>42</v>
      </c>
      <c r="C34" s="29">
        <f>D34</f>
        <v>1450000</v>
      </c>
      <c r="D34" s="29">
        <v>1450000</v>
      </c>
      <c r="E34" s="29"/>
      <c r="F34" s="29"/>
      <c r="G34" s="29">
        <f>H34</f>
        <v>0</v>
      </c>
      <c r="H34" s="29"/>
      <c r="I34" s="29"/>
      <c r="J34" s="29"/>
      <c r="K34" s="29">
        <f t="shared" si="7"/>
        <v>1450000</v>
      </c>
      <c r="L34" s="29">
        <f t="shared" si="3"/>
        <v>1450000</v>
      </c>
      <c r="M34" s="29">
        <f t="shared" si="4"/>
        <v>0</v>
      </c>
      <c r="N34" s="29">
        <f t="shared" si="5"/>
        <v>0</v>
      </c>
    </row>
    <row r="35" spans="1:143" ht="39" customHeight="1" x14ac:dyDescent="0.2">
      <c r="A35" s="25" t="s">
        <v>43</v>
      </c>
      <c r="B35" s="33" t="s">
        <v>44</v>
      </c>
      <c r="C35" s="27">
        <f t="shared" ref="C35:J35" si="22">C36</f>
        <v>9000000</v>
      </c>
      <c r="D35" s="27">
        <f t="shared" si="22"/>
        <v>9000000</v>
      </c>
      <c r="E35" s="27">
        <f t="shared" si="22"/>
        <v>0</v>
      </c>
      <c r="F35" s="27">
        <f t="shared" si="22"/>
        <v>0</v>
      </c>
      <c r="G35" s="27">
        <f t="shared" si="22"/>
        <v>0</v>
      </c>
      <c r="H35" s="27">
        <f t="shared" si="22"/>
        <v>0</v>
      </c>
      <c r="I35" s="27">
        <f t="shared" si="22"/>
        <v>0</v>
      </c>
      <c r="J35" s="27">
        <f t="shared" si="22"/>
        <v>0</v>
      </c>
      <c r="K35" s="27">
        <f t="shared" si="7"/>
        <v>9000000</v>
      </c>
      <c r="L35" s="27">
        <f t="shared" si="3"/>
        <v>9000000</v>
      </c>
      <c r="M35" s="27">
        <f t="shared" si="4"/>
        <v>0</v>
      </c>
      <c r="N35" s="27">
        <f t="shared" si="5"/>
        <v>0</v>
      </c>
    </row>
    <row r="36" spans="1:143" ht="15.75" customHeight="1" x14ac:dyDescent="0.2">
      <c r="A36" s="28" t="s">
        <v>45</v>
      </c>
      <c r="B36" s="16" t="s">
        <v>42</v>
      </c>
      <c r="C36" s="29">
        <f>D36</f>
        <v>9000000</v>
      </c>
      <c r="D36" s="29">
        <v>9000000</v>
      </c>
      <c r="E36" s="29"/>
      <c r="F36" s="29"/>
      <c r="G36" s="29">
        <f>H36</f>
        <v>0</v>
      </c>
      <c r="H36" s="29"/>
      <c r="I36" s="29"/>
      <c r="J36" s="29"/>
      <c r="K36" s="27">
        <f t="shared" si="7"/>
        <v>9000000</v>
      </c>
      <c r="L36" s="27">
        <f t="shared" si="3"/>
        <v>9000000</v>
      </c>
      <c r="M36" s="27">
        <f t="shared" si="4"/>
        <v>0</v>
      </c>
      <c r="N36" s="27">
        <f t="shared" si="5"/>
        <v>0</v>
      </c>
    </row>
    <row r="37" spans="1:143" s="10" customFormat="1" ht="41.25" customHeight="1" x14ac:dyDescent="0.2">
      <c r="A37" s="25" t="s">
        <v>46</v>
      </c>
      <c r="B37" s="33" t="s">
        <v>47</v>
      </c>
      <c r="C37" s="27">
        <f>D37+E37</f>
        <v>8600000</v>
      </c>
      <c r="D37" s="27">
        <f>D38+D39</f>
        <v>8600000</v>
      </c>
      <c r="E37" s="27"/>
      <c r="F37" s="27"/>
      <c r="G37" s="27">
        <f>H37</f>
        <v>0</v>
      </c>
      <c r="H37" s="27">
        <f>H38+H39</f>
        <v>0</v>
      </c>
      <c r="I37" s="27"/>
      <c r="J37" s="27"/>
      <c r="K37" s="27">
        <f t="shared" si="7"/>
        <v>8600000</v>
      </c>
      <c r="L37" s="27">
        <f t="shared" si="3"/>
        <v>8600000</v>
      </c>
      <c r="M37" s="27">
        <f t="shared" si="4"/>
        <v>0</v>
      </c>
      <c r="N37" s="27">
        <f t="shared" si="5"/>
        <v>0</v>
      </c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</row>
    <row r="38" spans="1:143" ht="77.45" customHeight="1" x14ac:dyDescent="0.2">
      <c r="A38" s="28">
        <v>14040100</v>
      </c>
      <c r="B38" s="51" t="s">
        <v>178</v>
      </c>
      <c r="C38" s="29">
        <f t="shared" ref="C38:C39" si="23">D38</f>
        <v>5100000</v>
      </c>
      <c r="D38" s="29">
        <v>5100000</v>
      </c>
      <c r="E38" s="29"/>
      <c r="F38" s="29"/>
      <c r="G38" s="29">
        <f t="shared" ref="G38:G39" si="24">H38</f>
        <v>0</v>
      </c>
      <c r="H38" s="29"/>
      <c r="I38" s="29"/>
      <c r="J38" s="29"/>
      <c r="K38" s="29">
        <f t="shared" ref="K38:K39" si="25">C38+G38</f>
        <v>5100000</v>
      </c>
      <c r="L38" s="29">
        <f t="shared" ref="L38:L39" si="26">D38+H38</f>
        <v>5100000</v>
      </c>
      <c r="M38" s="29">
        <f t="shared" ref="M38:M39" si="27">E38+I38</f>
        <v>0</v>
      </c>
      <c r="N38" s="29">
        <f t="shared" ref="N38:N39" si="28">F38+J38</f>
        <v>0</v>
      </c>
    </row>
    <row r="39" spans="1:143" ht="62.45" customHeight="1" x14ac:dyDescent="0.2">
      <c r="A39" s="28">
        <v>14040200</v>
      </c>
      <c r="B39" s="35" t="s">
        <v>175</v>
      </c>
      <c r="C39" s="29">
        <f t="shared" si="23"/>
        <v>3500000</v>
      </c>
      <c r="D39" s="29">
        <v>3500000</v>
      </c>
      <c r="E39" s="29"/>
      <c r="F39" s="29"/>
      <c r="G39" s="29">
        <f t="shared" si="24"/>
        <v>0</v>
      </c>
      <c r="H39" s="29"/>
      <c r="I39" s="29"/>
      <c r="J39" s="29"/>
      <c r="K39" s="29">
        <f t="shared" si="25"/>
        <v>3500000</v>
      </c>
      <c r="L39" s="29">
        <f t="shared" si="26"/>
        <v>3500000</v>
      </c>
      <c r="M39" s="29">
        <f t="shared" si="27"/>
        <v>0</v>
      </c>
      <c r="N39" s="29">
        <f t="shared" si="28"/>
        <v>0</v>
      </c>
    </row>
    <row r="40" spans="1:143" ht="39" customHeight="1" x14ac:dyDescent="0.2">
      <c r="A40" s="25" t="s">
        <v>48</v>
      </c>
      <c r="B40" s="33" t="s">
        <v>164</v>
      </c>
      <c r="C40" s="27">
        <f t="shared" ref="C40:J40" si="29">C41+C52+C54</f>
        <v>78661773</v>
      </c>
      <c r="D40" s="27">
        <f t="shared" si="29"/>
        <v>78661773</v>
      </c>
      <c r="E40" s="27">
        <f t="shared" si="29"/>
        <v>0</v>
      </c>
      <c r="F40" s="27">
        <f t="shared" si="29"/>
        <v>0</v>
      </c>
      <c r="G40" s="27">
        <f t="shared" si="29"/>
        <v>0</v>
      </c>
      <c r="H40" s="27">
        <f t="shared" si="29"/>
        <v>0</v>
      </c>
      <c r="I40" s="27">
        <f t="shared" si="29"/>
        <v>0</v>
      </c>
      <c r="J40" s="27">
        <f t="shared" si="29"/>
        <v>0</v>
      </c>
      <c r="K40" s="27">
        <f t="shared" si="7"/>
        <v>78661773</v>
      </c>
      <c r="L40" s="27">
        <f t="shared" si="3"/>
        <v>78661773</v>
      </c>
      <c r="M40" s="27">
        <f t="shared" si="4"/>
        <v>0</v>
      </c>
      <c r="N40" s="27">
        <f t="shared" si="5"/>
        <v>0</v>
      </c>
    </row>
    <row r="41" spans="1:143" ht="15.75" customHeight="1" x14ac:dyDescent="0.2">
      <c r="A41" s="25" t="s">
        <v>49</v>
      </c>
      <c r="B41" s="33" t="s">
        <v>50</v>
      </c>
      <c r="C41" s="27">
        <f t="shared" ref="C41:J41" si="30">SUM(C42:C51)</f>
        <v>45406773</v>
      </c>
      <c r="D41" s="27">
        <f t="shared" si="30"/>
        <v>45406773</v>
      </c>
      <c r="E41" s="27">
        <f t="shared" si="30"/>
        <v>0</v>
      </c>
      <c r="F41" s="27">
        <f t="shared" si="30"/>
        <v>0</v>
      </c>
      <c r="G41" s="27">
        <f t="shared" si="30"/>
        <v>0</v>
      </c>
      <c r="H41" s="27">
        <f t="shared" si="30"/>
        <v>0</v>
      </c>
      <c r="I41" s="27">
        <f t="shared" si="30"/>
        <v>0</v>
      </c>
      <c r="J41" s="27">
        <f t="shared" si="30"/>
        <v>0</v>
      </c>
      <c r="K41" s="27">
        <f t="shared" si="7"/>
        <v>45406773</v>
      </c>
      <c r="L41" s="27">
        <f t="shared" si="3"/>
        <v>45406773</v>
      </c>
      <c r="M41" s="27">
        <f t="shared" si="4"/>
        <v>0</v>
      </c>
      <c r="N41" s="27">
        <f t="shared" si="5"/>
        <v>0</v>
      </c>
    </row>
    <row r="42" spans="1:143" ht="51" customHeight="1" x14ac:dyDescent="0.2">
      <c r="A42" s="28" t="s">
        <v>51</v>
      </c>
      <c r="B42" s="16" t="s">
        <v>52</v>
      </c>
      <c r="C42" s="29">
        <f>D42</f>
        <v>11000</v>
      </c>
      <c r="D42" s="29">
        <v>11000</v>
      </c>
      <c r="E42" s="29"/>
      <c r="F42" s="29"/>
      <c r="G42" s="29">
        <f>H42</f>
        <v>0</v>
      </c>
      <c r="H42" s="29"/>
      <c r="I42" s="29"/>
      <c r="J42" s="29"/>
      <c r="K42" s="29">
        <f t="shared" si="7"/>
        <v>11000</v>
      </c>
      <c r="L42" s="29">
        <f t="shared" si="3"/>
        <v>11000</v>
      </c>
      <c r="M42" s="29">
        <f t="shared" si="4"/>
        <v>0</v>
      </c>
      <c r="N42" s="29">
        <f t="shared" si="5"/>
        <v>0</v>
      </c>
    </row>
    <row r="43" spans="1:143" ht="55.5" customHeight="1" x14ac:dyDescent="0.2">
      <c r="A43" s="28" t="s">
        <v>53</v>
      </c>
      <c r="B43" s="16" t="s">
        <v>54</v>
      </c>
      <c r="C43" s="29">
        <f t="shared" ref="C43:C51" si="31">D43</f>
        <v>140000</v>
      </c>
      <c r="D43" s="29">
        <v>140000</v>
      </c>
      <c r="E43" s="29"/>
      <c r="F43" s="29"/>
      <c r="G43" s="29">
        <f t="shared" ref="G43:G51" si="32">H43</f>
        <v>0</v>
      </c>
      <c r="H43" s="29"/>
      <c r="I43" s="29"/>
      <c r="J43" s="29"/>
      <c r="K43" s="29">
        <f t="shared" si="7"/>
        <v>140000</v>
      </c>
      <c r="L43" s="29">
        <f t="shared" si="3"/>
        <v>140000</v>
      </c>
      <c r="M43" s="29">
        <f t="shared" si="4"/>
        <v>0</v>
      </c>
      <c r="N43" s="29">
        <f t="shared" si="5"/>
        <v>0</v>
      </c>
    </row>
    <row r="44" spans="1:143" ht="50.25" customHeight="1" x14ac:dyDescent="0.2">
      <c r="A44" s="28" t="s">
        <v>55</v>
      </c>
      <c r="B44" s="16" t="s">
        <v>56</v>
      </c>
      <c r="C44" s="29">
        <f t="shared" si="31"/>
        <v>1500000</v>
      </c>
      <c r="D44" s="29">
        <v>1500000</v>
      </c>
      <c r="E44" s="29"/>
      <c r="F44" s="29"/>
      <c r="G44" s="29">
        <f t="shared" si="32"/>
        <v>0</v>
      </c>
      <c r="H44" s="29"/>
      <c r="I44" s="29"/>
      <c r="J44" s="29"/>
      <c r="K44" s="29">
        <f t="shared" si="7"/>
        <v>1500000</v>
      </c>
      <c r="L44" s="29">
        <f t="shared" si="3"/>
        <v>1500000</v>
      </c>
      <c r="M44" s="29">
        <f t="shared" si="4"/>
        <v>0</v>
      </c>
      <c r="N44" s="29">
        <f t="shared" si="5"/>
        <v>0</v>
      </c>
    </row>
    <row r="45" spans="1:143" ht="53.25" customHeight="1" x14ac:dyDescent="0.2">
      <c r="A45" s="28" t="s">
        <v>57</v>
      </c>
      <c r="B45" s="16" t="s">
        <v>58</v>
      </c>
      <c r="C45" s="29">
        <f t="shared" si="31"/>
        <v>1550000</v>
      </c>
      <c r="D45" s="29">
        <v>1550000</v>
      </c>
      <c r="E45" s="29"/>
      <c r="F45" s="29"/>
      <c r="G45" s="29">
        <f t="shared" si="32"/>
        <v>0</v>
      </c>
      <c r="H45" s="29"/>
      <c r="I45" s="29"/>
      <c r="J45" s="29"/>
      <c r="K45" s="29">
        <f t="shared" si="7"/>
        <v>1550000</v>
      </c>
      <c r="L45" s="29">
        <f t="shared" si="3"/>
        <v>1550000</v>
      </c>
      <c r="M45" s="29">
        <f t="shared" si="4"/>
        <v>0</v>
      </c>
      <c r="N45" s="29">
        <f t="shared" si="5"/>
        <v>0</v>
      </c>
    </row>
    <row r="46" spans="1:143" ht="17.25" customHeight="1" x14ac:dyDescent="0.2">
      <c r="A46" s="28" t="s">
        <v>59</v>
      </c>
      <c r="B46" s="32" t="s">
        <v>60</v>
      </c>
      <c r="C46" s="29">
        <f t="shared" si="31"/>
        <v>11700000</v>
      </c>
      <c r="D46" s="29">
        <v>11700000</v>
      </c>
      <c r="E46" s="29"/>
      <c r="F46" s="29"/>
      <c r="G46" s="29">
        <f t="shared" si="32"/>
        <v>0</v>
      </c>
      <c r="H46" s="29"/>
      <c r="I46" s="29"/>
      <c r="J46" s="29"/>
      <c r="K46" s="29">
        <f t="shared" si="7"/>
        <v>11700000</v>
      </c>
      <c r="L46" s="29">
        <f t="shared" si="3"/>
        <v>11700000</v>
      </c>
      <c r="M46" s="29">
        <f t="shared" si="4"/>
        <v>0</v>
      </c>
      <c r="N46" s="29">
        <f t="shared" si="5"/>
        <v>0</v>
      </c>
    </row>
    <row r="47" spans="1:143" ht="15" customHeight="1" x14ac:dyDescent="0.2">
      <c r="A47" s="28" t="s">
        <v>61</v>
      </c>
      <c r="B47" s="32" t="s">
        <v>62</v>
      </c>
      <c r="C47" s="29">
        <f t="shared" si="31"/>
        <v>25183603</v>
      </c>
      <c r="D47" s="29">
        <v>25183603</v>
      </c>
      <c r="E47" s="29"/>
      <c r="F47" s="29"/>
      <c r="G47" s="29">
        <f t="shared" si="32"/>
        <v>0</v>
      </c>
      <c r="H47" s="29"/>
      <c r="I47" s="29"/>
      <c r="J47" s="29"/>
      <c r="K47" s="29">
        <f t="shared" si="7"/>
        <v>25183603</v>
      </c>
      <c r="L47" s="29">
        <f t="shared" si="3"/>
        <v>25183603</v>
      </c>
      <c r="M47" s="29">
        <f t="shared" si="4"/>
        <v>0</v>
      </c>
      <c r="N47" s="29">
        <f t="shared" si="5"/>
        <v>0</v>
      </c>
    </row>
    <row r="48" spans="1:143" ht="15" customHeight="1" x14ac:dyDescent="0.2">
      <c r="A48" s="28" t="s">
        <v>63</v>
      </c>
      <c r="B48" s="32" t="s">
        <v>64</v>
      </c>
      <c r="C48" s="29">
        <f t="shared" si="31"/>
        <v>600000</v>
      </c>
      <c r="D48" s="29">
        <v>600000</v>
      </c>
      <c r="E48" s="29"/>
      <c r="F48" s="29"/>
      <c r="G48" s="29">
        <f t="shared" si="32"/>
        <v>0</v>
      </c>
      <c r="H48" s="29"/>
      <c r="I48" s="29"/>
      <c r="J48" s="29"/>
      <c r="K48" s="29">
        <f t="shared" si="7"/>
        <v>600000</v>
      </c>
      <c r="L48" s="29">
        <f t="shared" si="3"/>
        <v>600000</v>
      </c>
      <c r="M48" s="29">
        <f t="shared" si="4"/>
        <v>0</v>
      </c>
      <c r="N48" s="29">
        <f t="shared" si="5"/>
        <v>0</v>
      </c>
    </row>
    <row r="49" spans="1:14" ht="15" customHeight="1" x14ac:dyDescent="0.2">
      <c r="A49" s="28" t="s">
        <v>65</v>
      </c>
      <c r="B49" s="32" t="s">
        <v>66</v>
      </c>
      <c r="C49" s="29">
        <f t="shared" si="31"/>
        <v>4700000</v>
      </c>
      <c r="D49" s="29">
        <v>4700000</v>
      </c>
      <c r="E49" s="29"/>
      <c r="F49" s="29"/>
      <c r="G49" s="29">
        <f t="shared" si="32"/>
        <v>0</v>
      </c>
      <c r="H49" s="29"/>
      <c r="I49" s="29"/>
      <c r="J49" s="29"/>
      <c r="K49" s="29">
        <f t="shared" si="7"/>
        <v>4700000</v>
      </c>
      <c r="L49" s="29">
        <f t="shared" si="3"/>
        <v>4700000</v>
      </c>
      <c r="M49" s="29">
        <f t="shared" si="4"/>
        <v>0</v>
      </c>
      <c r="N49" s="29">
        <f t="shared" si="5"/>
        <v>0</v>
      </c>
    </row>
    <row r="50" spans="1:14" ht="15" hidden="1" customHeight="1" x14ac:dyDescent="0.2">
      <c r="A50" s="28">
        <v>18011000</v>
      </c>
      <c r="B50" s="32" t="s">
        <v>186</v>
      </c>
      <c r="C50" s="29">
        <f t="shared" si="31"/>
        <v>0</v>
      </c>
      <c r="D50" s="29"/>
      <c r="E50" s="29"/>
      <c r="F50" s="29"/>
      <c r="G50" s="29">
        <f t="shared" si="32"/>
        <v>0</v>
      </c>
      <c r="H50" s="29"/>
      <c r="I50" s="29"/>
      <c r="J50" s="29"/>
      <c r="K50" s="29">
        <f t="shared" ref="K50" si="33">C50+G50</f>
        <v>0</v>
      </c>
      <c r="L50" s="29">
        <f t="shared" ref="L50" si="34">D50+H50</f>
        <v>0</v>
      </c>
      <c r="M50" s="29">
        <f t="shared" ref="M50" si="35">E50+I50</f>
        <v>0</v>
      </c>
      <c r="N50" s="29">
        <f t="shared" ref="N50" si="36">F50+J50</f>
        <v>0</v>
      </c>
    </row>
    <row r="51" spans="1:14" ht="16.5" customHeight="1" x14ac:dyDescent="0.2">
      <c r="A51" s="28" t="s">
        <v>67</v>
      </c>
      <c r="B51" s="32" t="s">
        <v>68</v>
      </c>
      <c r="C51" s="29">
        <f t="shared" si="31"/>
        <v>22170</v>
      </c>
      <c r="D51" s="29">
        <v>22170</v>
      </c>
      <c r="E51" s="29"/>
      <c r="F51" s="29"/>
      <c r="G51" s="29">
        <f t="shared" si="32"/>
        <v>0</v>
      </c>
      <c r="H51" s="29"/>
      <c r="I51" s="29"/>
      <c r="J51" s="29"/>
      <c r="K51" s="29">
        <f t="shared" si="7"/>
        <v>22170</v>
      </c>
      <c r="L51" s="29">
        <f t="shared" si="3"/>
        <v>22170</v>
      </c>
      <c r="M51" s="29">
        <f t="shared" si="4"/>
        <v>0</v>
      </c>
      <c r="N51" s="29">
        <f t="shared" si="5"/>
        <v>0</v>
      </c>
    </row>
    <row r="52" spans="1:14" ht="17.25" customHeight="1" x14ac:dyDescent="0.2">
      <c r="A52" s="25" t="s">
        <v>69</v>
      </c>
      <c r="B52" s="26" t="s">
        <v>70</v>
      </c>
      <c r="C52" s="27">
        <f t="shared" ref="C52:J52" si="37">C53</f>
        <v>55000</v>
      </c>
      <c r="D52" s="27">
        <f t="shared" si="37"/>
        <v>55000</v>
      </c>
      <c r="E52" s="27">
        <f t="shared" si="37"/>
        <v>0</v>
      </c>
      <c r="F52" s="27">
        <f t="shared" si="37"/>
        <v>0</v>
      </c>
      <c r="G52" s="27">
        <f t="shared" si="37"/>
        <v>0</v>
      </c>
      <c r="H52" s="27">
        <f t="shared" si="37"/>
        <v>0</v>
      </c>
      <c r="I52" s="27">
        <f t="shared" si="37"/>
        <v>0</v>
      </c>
      <c r="J52" s="27">
        <f t="shared" si="37"/>
        <v>0</v>
      </c>
      <c r="K52" s="27">
        <f t="shared" si="7"/>
        <v>55000</v>
      </c>
      <c r="L52" s="27">
        <f t="shared" si="3"/>
        <v>55000</v>
      </c>
      <c r="M52" s="27">
        <f t="shared" si="4"/>
        <v>0</v>
      </c>
      <c r="N52" s="27">
        <f t="shared" si="5"/>
        <v>0</v>
      </c>
    </row>
    <row r="53" spans="1:14" ht="24.75" customHeight="1" x14ac:dyDescent="0.2">
      <c r="A53" s="28" t="s">
        <v>71</v>
      </c>
      <c r="B53" s="32" t="s">
        <v>72</v>
      </c>
      <c r="C53" s="29">
        <f>D53</f>
        <v>55000</v>
      </c>
      <c r="D53" s="29">
        <v>55000</v>
      </c>
      <c r="E53" s="29"/>
      <c r="F53" s="29"/>
      <c r="G53" s="29">
        <f>H53</f>
        <v>0</v>
      </c>
      <c r="H53" s="29"/>
      <c r="I53" s="29"/>
      <c r="J53" s="29"/>
      <c r="K53" s="29">
        <f t="shared" si="7"/>
        <v>55000</v>
      </c>
      <c r="L53" s="29">
        <f t="shared" si="3"/>
        <v>55000</v>
      </c>
      <c r="M53" s="29">
        <f t="shared" si="4"/>
        <v>0</v>
      </c>
      <c r="N53" s="29">
        <f t="shared" si="5"/>
        <v>0</v>
      </c>
    </row>
    <row r="54" spans="1:14" ht="15" customHeight="1" x14ac:dyDescent="0.2">
      <c r="A54" s="25" t="s">
        <v>73</v>
      </c>
      <c r="B54" s="26" t="s">
        <v>74</v>
      </c>
      <c r="C54" s="27">
        <f t="shared" ref="C54:F54" si="38">SUM(C55:C57)</f>
        <v>33200000</v>
      </c>
      <c r="D54" s="27">
        <f t="shared" si="38"/>
        <v>33200000</v>
      </c>
      <c r="E54" s="27">
        <f t="shared" si="38"/>
        <v>0</v>
      </c>
      <c r="F54" s="27">
        <f t="shared" si="38"/>
        <v>0</v>
      </c>
      <c r="G54" s="27">
        <f t="shared" ref="G54:J54" si="39">SUM(G55:G57)</f>
        <v>0</v>
      </c>
      <c r="H54" s="27">
        <f t="shared" si="39"/>
        <v>0</v>
      </c>
      <c r="I54" s="27">
        <f t="shared" si="39"/>
        <v>0</v>
      </c>
      <c r="J54" s="27">
        <f t="shared" si="39"/>
        <v>0</v>
      </c>
      <c r="K54" s="27">
        <f t="shared" si="7"/>
        <v>33200000</v>
      </c>
      <c r="L54" s="27">
        <f t="shared" si="3"/>
        <v>33200000</v>
      </c>
      <c r="M54" s="27">
        <f t="shared" si="4"/>
        <v>0</v>
      </c>
      <c r="N54" s="27">
        <f t="shared" si="5"/>
        <v>0</v>
      </c>
    </row>
    <row r="55" spans="1:14" ht="15" customHeight="1" x14ac:dyDescent="0.2">
      <c r="A55" s="28" t="s">
        <v>75</v>
      </c>
      <c r="B55" s="32" t="s">
        <v>76</v>
      </c>
      <c r="C55" s="29">
        <f>D55</f>
        <v>3500000</v>
      </c>
      <c r="D55" s="29">
        <v>3500000</v>
      </c>
      <c r="E55" s="29"/>
      <c r="F55" s="29"/>
      <c r="G55" s="29">
        <f>H55</f>
        <v>0</v>
      </c>
      <c r="H55" s="29"/>
      <c r="I55" s="29"/>
      <c r="J55" s="29"/>
      <c r="K55" s="29">
        <f t="shared" si="7"/>
        <v>3500000</v>
      </c>
      <c r="L55" s="29">
        <f t="shared" si="3"/>
        <v>3500000</v>
      </c>
      <c r="M55" s="29">
        <f t="shared" si="4"/>
        <v>0</v>
      </c>
      <c r="N55" s="29">
        <f t="shared" si="5"/>
        <v>0</v>
      </c>
    </row>
    <row r="56" spans="1:14" ht="17.25" customHeight="1" x14ac:dyDescent="0.2">
      <c r="A56" s="28" t="s">
        <v>77</v>
      </c>
      <c r="B56" s="32" t="s">
        <v>78</v>
      </c>
      <c r="C56" s="29">
        <f t="shared" ref="C56:C57" si="40">D56</f>
        <v>21500000</v>
      </c>
      <c r="D56" s="29">
        <v>21500000</v>
      </c>
      <c r="E56" s="29"/>
      <c r="F56" s="29"/>
      <c r="G56" s="29">
        <f t="shared" ref="G56:G57" si="41">H56</f>
        <v>0</v>
      </c>
      <c r="H56" s="29"/>
      <c r="I56" s="29"/>
      <c r="J56" s="29"/>
      <c r="K56" s="29">
        <f t="shared" si="7"/>
        <v>21500000</v>
      </c>
      <c r="L56" s="29">
        <f t="shared" si="3"/>
        <v>21500000</v>
      </c>
      <c r="M56" s="29">
        <f t="shared" si="4"/>
        <v>0</v>
      </c>
      <c r="N56" s="29">
        <f t="shared" si="5"/>
        <v>0</v>
      </c>
    </row>
    <row r="57" spans="1:14" ht="69" customHeight="1" x14ac:dyDescent="0.2">
      <c r="A57" s="28" t="s">
        <v>79</v>
      </c>
      <c r="B57" s="32" t="s">
        <v>80</v>
      </c>
      <c r="C57" s="29">
        <f t="shared" si="40"/>
        <v>8200000</v>
      </c>
      <c r="D57" s="29">
        <v>8200000</v>
      </c>
      <c r="E57" s="29"/>
      <c r="F57" s="29"/>
      <c r="G57" s="29">
        <f t="shared" si="41"/>
        <v>0</v>
      </c>
      <c r="H57" s="29"/>
      <c r="I57" s="29"/>
      <c r="J57" s="29"/>
      <c r="K57" s="29">
        <f t="shared" si="7"/>
        <v>8200000</v>
      </c>
      <c r="L57" s="29">
        <f t="shared" si="3"/>
        <v>8200000</v>
      </c>
      <c r="M57" s="29">
        <f t="shared" si="4"/>
        <v>0</v>
      </c>
      <c r="N57" s="29">
        <f t="shared" si="5"/>
        <v>0</v>
      </c>
    </row>
    <row r="58" spans="1:14" ht="18.75" customHeight="1" x14ac:dyDescent="0.2">
      <c r="A58" s="25" t="s">
        <v>81</v>
      </c>
      <c r="B58" s="26" t="s">
        <v>82</v>
      </c>
      <c r="C58" s="27">
        <f t="shared" ref="C58:J58" si="42">C59</f>
        <v>429500</v>
      </c>
      <c r="D58" s="27">
        <f t="shared" si="42"/>
        <v>0</v>
      </c>
      <c r="E58" s="27">
        <f t="shared" si="42"/>
        <v>429500</v>
      </c>
      <c r="F58" s="27">
        <f t="shared" si="42"/>
        <v>0</v>
      </c>
      <c r="G58" s="27">
        <f t="shared" si="42"/>
        <v>0</v>
      </c>
      <c r="H58" s="27">
        <f t="shared" si="42"/>
        <v>0</v>
      </c>
      <c r="I58" s="27">
        <f t="shared" si="42"/>
        <v>0</v>
      </c>
      <c r="J58" s="27">
        <f t="shared" si="42"/>
        <v>0</v>
      </c>
      <c r="K58" s="27">
        <f t="shared" si="7"/>
        <v>429500</v>
      </c>
      <c r="L58" s="27">
        <f t="shared" si="3"/>
        <v>0</v>
      </c>
      <c r="M58" s="27">
        <f t="shared" si="4"/>
        <v>429500</v>
      </c>
      <c r="N58" s="27">
        <f t="shared" si="5"/>
        <v>0</v>
      </c>
    </row>
    <row r="59" spans="1:14" ht="19.5" customHeight="1" x14ac:dyDescent="0.2">
      <c r="A59" s="25" t="s">
        <v>83</v>
      </c>
      <c r="B59" s="26" t="s">
        <v>84</v>
      </c>
      <c r="C59" s="27">
        <f t="shared" ref="C59:F59" si="43">SUM(C60:C62)</f>
        <v>429500</v>
      </c>
      <c r="D59" s="27">
        <f t="shared" si="43"/>
        <v>0</v>
      </c>
      <c r="E59" s="27">
        <f t="shared" si="43"/>
        <v>429500</v>
      </c>
      <c r="F59" s="27">
        <f t="shared" si="43"/>
        <v>0</v>
      </c>
      <c r="G59" s="27">
        <f t="shared" ref="G59:J59" si="44">SUM(G60:G62)</f>
        <v>0</v>
      </c>
      <c r="H59" s="27">
        <f t="shared" si="44"/>
        <v>0</v>
      </c>
      <c r="I59" s="27">
        <f t="shared" si="44"/>
        <v>0</v>
      </c>
      <c r="J59" s="27">
        <f t="shared" si="44"/>
        <v>0</v>
      </c>
      <c r="K59" s="27">
        <f t="shared" si="7"/>
        <v>429500</v>
      </c>
      <c r="L59" s="27">
        <f t="shared" si="3"/>
        <v>0</v>
      </c>
      <c r="M59" s="27">
        <f t="shared" si="4"/>
        <v>429500</v>
      </c>
      <c r="N59" s="27">
        <f t="shared" si="5"/>
        <v>0</v>
      </c>
    </row>
    <row r="60" spans="1:14" ht="57.6" customHeight="1" x14ac:dyDescent="0.2">
      <c r="A60" s="28" t="s">
        <v>85</v>
      </c>
      <c r="B60" s="16" t="s">
        <v>86</v>
      </c>
      <c r="C60" s="29">
        <f>D60+E60</f>
        <v>31500</v>
      </c>
      <c r="D60" s="29"/>
      <c r="E60" s="29">
        <v>31500</v>
      </c>
      <c r="F60" s="29"/>
      <c r="G60" s="29">
        <f>H60+I60</f>
        <v>0</v>
      </c>
      <c r="H60" s="29"/>
      <c r="I60" s="29"/>
      <c r="J60" s="29"/>
      <c r="K60" s="29">
        <f t="shared" si="7"/>
        <v>31500</v>
      </c>
      <c r="L60" s="29">
        <f t="shared" si="3"/>
        <v>0</v>
      </c>
      <c r="M60" s="29">
        <f t="shared" si="4"/>
        <v>31500</v>
      </c>
      <c r="N60" s="29">
        <f t="shared" si="5"/>
        <v>0</v>
      </c>
    </row>
    <row r="61" spans="1:14" ht="25.5" customHeight="1" x14ac:dyDescent="0.2">
      <c r="A61" s="28" t="s">
        <v>87</v>
      </c>
      <c r="B61" s="16" t="s">
        <v>88</v>
      </c>
      <c r="C61" s="29">
        <f t="shared" ref="C61:C62" si="45">D61+E61</f>
        <v>28000</v>
      </c>
      <c r="D61" s="29"/>
      <c r="E61" s="29">
        <v>28000</v>
      </c>
      <c r="F61" s="29"/>
      <c r="G61" s="29">
        <f t="shared" ref="G61:G62" si="46">H61+I61</f>
        <v>0</v>
      </c>
      <c r="H61" s="29"/>
      <c r="I61" s="29"/>
      <c r="J61" s="29"/>
      <c r="K61" s="29">
        <f t="shared" si="7"/>
        <v>28000</v>
      </c>
      <c r="L61" s="29">
        <f t="shared" si="3"/>
        <v>0</v>
      </c>
      <c r="M61" s="29">
        <f t="shared" si="4"/>
        <v>28000</v>
      </c>
      <c r="N61" s="29">
        <f t="shared" si="5"/>
        <v>0</v>
      </c>
    </row>
    <row r="62" spans="1:14" ht="51.75" customHeight="1" x14ac:dyDescent="0.2">
      <c r="A62" s="28" t="s">
        <v>89</v>
      </c>
      <c r="B62" s="16" t="s">
        <v>90</v>
      </c>
      <c r="C62" s="29">
        <f t="shared" si="45"/>
        <v>370000</v>
      </c>
      <c r="D62" s="29"/>
      <c r="E62" s="29">
        <v>370000</v>
      </c>
      <c r="F62" s="29"/>
      <c r="G62" s="29">
        <f t="shared" si="46"/>
        <v>0</v>
      </c>
      <c r="H62" s="29"/>
      <c r="I62" s="29"/>
      <c r="J62" s="29"/>
      <c r="K62" s="29">
        <f t="shared" si="7"/>
        <v>370000</v>
      </c>
      <c r="L62" s="29">
        <f t="shared" si="3"/>
        <v>0</v>
      </c>
      <c r="M62" s="29">
        <f t="shared" si="4"/>
        <v>370000</v>
      </c>
      <c r="N62" s="29">
        <f t="shared" si="5"/>
        <v>0</v>
      </c>
    </row>
    <row r="63" spans="1:14" ht="16.5" customHeight="1" x14ac:dyDescent="0.2">
      <c r="A63" s="25" t="s">
        <v>91</v>
      </c>
      <c r="B63" s="26" t="s">
        <v>92</v>
      </c>
      <c r="C63" s="27">
        <f t="shared" ref="C63:J63" si="47">C64+C69+C81+C86</f>
        <v>5398010</v>
      </c>
      <c r="D63" s="27">
        <f t="shared" si="47"/>
        <v>3942510</v>
      </c>
      <c r="E63" s="27">
        <f t="shared" si="47"/>
        <v>1455500</v>
      </c>
      <c r="F63" s="27">
        <f t="shared" si="47"/>
        <v>0</v>
      </c>
      <c r="G63" s="27">
        <f t="shared" si="47"/>
        <v>0</v>
      </c>
      <c r="H63" s="27">
        <f t="shared" si="47"/>
        <v>0</v>
      </c>
      <c r="I63" s="27">
        <f t="shared" si="47"/>
        <v>0</v>
      </c>
      <c r="J63" s="27">
        <f t="shared" si="47"/>
        <v>0</v>
      </c>
      <c r="K63" s="27">
        <f t="shared" si="7"/>
        <v>5398010</v>
      </c>
      <c r="L63" s="27">
        <f t="shared" si="3"/>
        <v>3942510</v>
      </c>
      <c r="M63" s="27">
        <f t="shared" si="4"/>
        <v>1455500</v>
      </c>
      <c r="N63" s="27">
        <f t="shared" si="5"/>
        <v>0</v>
      </c>
    </row>
    <row r="64" spans="1:14" x14ac:dyDescent="0.2">
      <c r="A64" s="25" t="s">
        <v>93</v>
      </c>
      <c r="B64" s="52" t="s">
        <v>94</v>
      </c>
      <c r="C64" s="27">
        <f t="shared" ref="C64:J64" si="48">C65</f>
        <v>870000</v>
      </c>
      <c r="D64" s="27">
        <f t="shared" si="48"/>
        <v>870000</v>
      </c>
      <c r="E64" s="27">
        <f t="shared" si="48"/>
        <v>0</v>
      </c>
      <c r="F64" s="27">
        <f t="shared" si="48"/>
        <v>0</v>
      </c>
      <c r="G64" s="27">
        <f t="shared" si="48"/>
        <v>0</v>
      </c>
      <c r="H64" s="27">
        <f t="shared" si="48"/>
        <v>0</v>
      </c>
      <c r="I64" s="27">
        <f t="shared" si="48"/>
        <v>0</v>
      </c>
      <c r="J64" s="27">
        <f t="shared" si="48"/>
        <v>0</v>
      </c>
      <c r="K64" s="27">
        <f t="shared" si="7"/>
        <v>870000</v>
      </c>
      <c r="L64" s="27">
        <f t="shared" si="3"/>
        <v>870000</v>
      </c>
      <c r="M64" s="27">
        <f t="shared" si="4"/>
        <v>0</v>
      </c>
      <c r="N64" s="27">
        <f t="shared" si="5"/>
        <v>0</v>
      </c>
    </row>
    <row r="65" spans="1:14" ht="15.75" customHeight="1" x14ac:dyDescent="0.2">
      <c r="A65" s="25" t="s">
        <v>95</v>
      </c>
      <c r="B65" s="26" t="s">
        <v>96</v>
      </c>
      <c r="C65" s="27">
        <f>C66+C67+C68</f>
        <v>870000</v>
      </c>
      <c r="D65" s="27">
        <f t="shared" ref="D65:N65" si="49">D66+D67+D68</f>
        <v>870000</v>
      </c>
      <c r="E65" s="27">
        <f t="shared" si="49"/>
        <v>0</v>
      </c>
      <c r="F65" s="27">
        <f t="shared" si="49"/>
        <v>0</v>
      </c>
      <c r="G65" s="27">
        <f t="shared" si="49"/>
        <v>0</v>
      </c>
      <c r="H65" s="27">
        <f t="shared" si="49"/>
        <v>0</v>
      </c>
      <c r="I65" s="27">
        <f t="shared" si="49"/>
        <v>0</v>
      </c>
      <c r="J65" s="27">
        <f t="shared" si="49"/>
        <v>0</v>
      </c>
      <c r="K65" s="27">
        <f t="shared" si="49"/>
        <v>870000</v>
      </c>
      <c r="L65" s="27">
        <f t="shared" si="49"/>
        <v>870000</v>
      </c>
      <c r="M65" s="27">
        <f t="shared" si="49"/>
        <v>0</v>
      </c>
      <c r="N65" s="27">
        <f t="shared" si="49"/>
        <v>0</v>
      </c>
    </row>
    <row r="66" spans="1:14" ht="16.5" customHeight="1" x14ac:dyDescent="0.2">
      <c r="A66" s="28" t="s">
        <v>97</v>
      </c>
      <c r="B66" s="32" t="s">
        <v>98</v>
      </c>
      <c r="C66" s="29">
        <f>D66</f>
        <v>810000</v>
      </c>
      <c r="D66" s="29">
        <v>810000</v>
      </c>
      <c r="E66" s="29"/>
      <c r="F66" s="29"/>
      <c r="G66" s="29">
        <f>H66</f>
        <v>0</v>
      </c>
      <c r="H66" s="29"/>
      <c r="I66" s="29"/>
      <c r="J66" s="29"/>
      <c r="K66" s="29">
        <f t="shared" si="7"/>
        <v>810000</v>
      </c>
      <c r="L66" s="29">
        <f t="shared" si="3"/>
        <v>810000</v>
      </c>
      <c r="M66" s="29">
        <f t="shared" si="4"/>
        <v>0</v>
      </c>
      <c r="N66" s="29">
        <f t="shared" si="5"/>
        <v>0</v>
      </c>
    </row>
    <row r="67" spans="1:14" ht="88.5" customHeight="1" x14ac:dyDescent="0.2">
      <c r="A67" s="28" t="s">
        <v>99</v>
      </c>
      <c r="B67" s="16" t="s">
        <v>202</v>
      </c>
      <c r="C67" s="29">
        <f>D67</f>
        <v>60000</v>
      </c>
      <c r="D67" s="29">
        <v>60000</v>
      </c>
      <c r="E67" s="29"/>
      <c r="F67" s="29"/>
      <c r="G67" s="29">
        <f>H67</f>
        <v>0</v>
      </c>
      <c r="H67" s="29"/>
      <c r="I67" s="29"/>
      <c r="J67" s="29"/>
      <c r="K67" s="29">
        <f t="shared" si="7"/>
        <v>60000</v>
      </c>
      <c r="L67" s="29">
        <f t="shared" si="3"/>
        <v>60000</v>
      </c>
      <c r="M67" s="29">
        <f t="shared" si="4"/>
        <v>0</v>
      </c>
      <c r="N67" s="29">
        <f t="shared" si="5"/>
        <v>0</v>
      </c>
    </row>
    <row r="68" spans="1:14" ht="41.25" hidden="1" customHeight="1" x14ac:dyDescent="0.2">
      <c r="A68" s="28">
        <v>21081800</v>
      </c>
      <c r="B68" s="16" t="s">
        <v>187</v>
      </c>
      <c r="C68" s="29">
        <f>D68</f>
        <v>0</v>
      </c>
      <c r="D68" s="29"/>
      <c r="E68" s="29"/>
      <c r="F68" s="29"/>
      <c r="G68" s="29">
        <f>H68</f>
        <v>0</v>
      </c>
      <c r="H68" s="29"/>
      <c r="I68" s="29"/>
      <c r="J68" s="29"/>
      <c r="K68" s="29">
        <f t="shared" ref="K68" si="50">C68+G68</f>
        <v>0</v>
      </c>
      <c r="L68" s="29">
        <f t="shared" ref="L68" si="51">D68+H68</f>
        <v>0</v>
      </c>
      <c r="M68" s="29">
        <f t="shared" ref="M68" si="52">E68+I68</f>
        <v>0</v>
      </c>
      <c r="N68" s="29">
        <f t="shared" ref="N68" si="53">F68+J68</f>
        <v>0</v>
      </c>
    </row>
    <row r="69" spans="1:14" ht="40.5" customHeight="1" x14ac:dyDescent="0.2">
      <c r="A69" s="25" t="s">
        <v>100</v>
      </c>
      <c r="B69" s="26" t="s">
        <v>101</v>
      </c>
      <c r="C69" s="27">
        <f>C70+C75+C77</f>
        <v>2412510</v>
      </c>
      <c r="D69" s="27">
        <f t="shared" ref="D69:F69" si="54">D70+D75+D77</f>
        <v>2412510</v>
      </c>
      <c r="E69" s="27">
        <f t="shared" si="54"/>
        <v>0</v>
      </c>
      <c r="F69" s="27">
        <f t="shared" si="54"/>
        <v>0</v>
      </c>
      <c r="G69" s="27">
        <f>G70+G75+G77</f>
        <v>0</v>
      </c>
      <c r="H69" s="27">
        <f t="shared" ref="H69:J69" si="55">H70+H75+H77</f>
        <v>0</v>
      </c>
      <c r="I69" s="27">
        <f t="shared" si="55"/>
        <v>0</v>
      </c>
      <c r="J69" s="27">
        <f t="shared" si="55"/>
        <v>0</v>
      </c>
      <c r="K69" s="27">
        <f t="shared" si="7"/>
        <v>2412510</v>
      </c>
      <c r="L69" s="27">
        <f t="shared" si="3"/>
        <v>2412510</v>
      </c>
      <c r="M69" s="27">
        <f t="shared" si="4"/>
        <v>0</v>
      </c>
      <c r="N69" s="27">
        <f t="shared" si="5"/>
        <v>0</v>
      </c>
    </row>
    <row r="70" spans="1:14" ht="27" customHeight="1" x14ac:dyDescent="0.2">
      <c r="A70" s="25" t="s">
        <v>102</v>
      </c>
      <c r="B70" s="26" t="s">
        <v>103</v>
      </c>
      <c r="C70" s="27">
        <f>SUM(C71:C74)</f>
        <v>2168030</v>
      </c>
      <c r="D70" s="27">
        <f t="shared" ref="D70:F70" si="56">SUM(D71:D74)</f>
        <v>2168030</v>
      </c>
      <c r="E70" s="27">
        <f t="shared" si="56"/>
        <v>0</v>
      </c>
      <c r="F70" s="27">
        <f t="shared" si="56"/>
        <v>0</v>
      </c>
      <c r="G70" s="27">
        <f>SUM(G71:G74)</f>
        <v>0</v>
      </c>
      <c r="H70" s="27">
        <f t="shared" ref="H70:J70" si="57">SUM(H71:H74)</f>
        <v>0</v>
      </c>
      <c r="I70" s="27">
        <f t="shared" si="57"/>
        <v>0</v>
      </c>
      <c r="J70" s="27">
        <f t="shared" si="57"/>
        <v>0</v>
      </c>
      <c r="K70" s="27">
        <f t="shared" si="7"/>
        <v>2168030</v>
      </c>
      <c r="L70" s="27">
        <f t="shared" si="3"/>
        <v>2168030</v>
      </c>
      <c r="M70" s="27">
        <f t="shared" si="4"/>
        <v>0</v>
      </c>
      <c r="N70" s="27">
        <f t="shared" si="5"/>
        <v>0</v>
      </c>
    </row>
    <row r="71" spans="1:14" ht="53.25" customHeight="1" x14ac:dyDescent="0.2">
      <c r="A71" s="28" t="s">
        <v>104</v>
      </c>
      <c r="B71" s="16" t="s">
        <v>203</v>
      </c>
      <c r="C71" s="29">
        <f>D71</f>
        <v>65000</v>
      </c>
      <c r="D71" s="29">
        <v>65000</v>
      </c>
      <c r="E71" s="29"/>
      <c r="F71" s="29"/>
      <c r="G71" s="29">
        <f>H71</f>
        <v>0</v>
      </c>
      <c r="H71" s="29"/>
      <c r="I71" s="29"/>
      <c r="J71" s="29"/>
      <c r="K71" s="29">
        <f t="shared" si="7"/>
        <v>65000</v>
      </c>
      <c r="L71" s="29">
        <f t="shared" si="3"/>
        <v>65000</v>
      </c>
      <c r="M71" s="29">
        <f t="shared" si="4"/>
        <v>0</v>
      </c>
      <c r="N71" s="29">
        <f t="shared" si="5"/>
        <v>0</v>
      </c>
    </row>
    <row r="72" spans="1:14" ht="35.25" customHeight="1" x14ac:dyDescent="0.2">
      <c r="A72" s="28" t="s">
        <v>105</v>
      </c>
      <c r="B72" s="16" t="s">
        <v>106</v>
      </c>
      <c r="C72" s="29">
        <f t="shared" ref="C72:C74" si="58">D72</f>
        <v>1200000</v>
      </c>
      <c r="D72" s="29">
        <v>1200000</v>
      </c>
      <c r="E72" s="29"/>
      <c r="F72" s="29"/>
      <c r="G72" s="29">
        <f t="shared" ref="G72:G74" si="59">H72</f>
        <v>0</v>
      </c>
      <c r="H72" s="29"/>
      <c r="I72" s="29"/>
      <c r="J72" s="29"/>
      <c r="K72" s="29">
        <f t="shared" si="7"/>
        <v>1200000</v>
      </c>
      <c r="L72" s="29">
        <f t="shared" si="3"/>
        <v>1200000</v>
      </c>
      <c r="M72" s="29">
        <f t="shared" si="4"/>
        <v>0</v>
      </c>
      <c r="N72" s="29">
        <f t="shared" si="5"/>
        <v>0</v>
      </c>
    </row>
    <row r="73" spans="1:14" ht="39" customHeight="1" x14ac:dyDescent="0.2">
      <c r="A73" s="28" t="s">
        <v>107</v>
      </c>
      <c r="B73" s="16" t="s">
        <v>108</v>
      </c>
      <c r="C73" s="29">
        <f t="shared" si="58"/>
        <v>900000</v>
      </c>
      <c r="D73" s="29">
        <v>900000</v>
      </c>
      <c r="E73" s="29"/>
      <c r="F73" s="29"/>
      <c r="G73" s="29">
        <f t="shared" si="59"/>
        <v>0</v>
      </c>
      <c r="H73" s="29"/>
      <c r="I73" s="29"/>
      <c r="J73" s="29"/>
      <c r="K73" s="29">
        <f t="shared" si="7"/>
        <v>900000</v>
      </c>
      <c r="L73" s="29">
        <f t="shared" si="3"/>
        <v>900000</v>
      </c>
      <c r="M73" s="29">
        <f t="shared" si="4"/>
        <v>0</v>
      </c>
      <c r="N73" s="29">
        <f t="shared" si="5"/>
        <v>0</v>
      </c>
    </row>
    <row r="74" spans="1:14" ht="81" customHeight="1" x14ac:dyDescent="0.2">
      <c r="A74" s="28">
        <v>22012900</v>
      </c>
      <c r="B74" s="16" t="s">
        <v>180</v>
      </c>
      <c r="C74" s="29">
        <f t="shared" si="58"/>
        <v>3030</v>
      </c>
      <c r="D74" s="29">
        <v>3030</v>
      </c>
      <c r="E74" s="29"/>
      <c r="F74" s="29"/>
      <c r="G74" s="29">
        <f t="shared" si="59"/>
        <v>0</v>
      </c>
      <c r="H74" s="29"/>
      <c r="I74" s="29"/>
      <c r="J74" s="29"/>
      <c r="K74" s="29">
        <f t="shared" ref="K74" si="60">C74+G74</f>
        <v>3030</v>
      </c>
      <c r="L74" s="29">
        <f t="shared" ref="L74" si="61">D74+H74</f>
        <v>3030</v>
      </c>
      <c r="M74" s="29">
        <f t="shared" ref="M74" si="62">E74+I74</f>
        <v>0</v>
      </c>
      <c r="N74" s="29">
        <f t="shared" ref="N74" si="63">F74+J74</f>
        <v>0</v>
      </c>
    </row>
    <row r="75" spans="1:14" ht="53.25" customHeight="1" x14ac:dyDescent="0.2">
      <c r="A75" s="25" t="s">
        <v>109</v>
      </c>
      <c r="B75" s="26" t="s">
        <v>110</v>
      </c>
      <c r="C75" s="27">
        <f t="shared" ref="C75:J75" si="64">C76</f>
        <v>223980</v>
      </c>
      <c r="D75" s="27">
        <f t="shared" si="64"/>
        <v>223980</v>
      </c>
      <c r="E75" s="27">
        <f t="shared" si="64"/>
        <v>0</v>
      </c>
      <c r="F75" s="27">
        <f t="shared" si="64"/>
        <v>0</v>
      </c>
      <c r="G75" s="27">
        <f t="shared" si="64"/>
        <v>0</v>
      </c>
      <c r="H75" s="27">
        <f t="shared" si="64"/>
        <v>0</v>
      </c>
      <c r="I75" s="27">
        <f t="shared" si="64"/>
        <v>0</v>
      </c>
      <c r="J75" s="27">
        <f t="shared" si="64"/>
        <v>0</v>
      </c>
      <c r="K75" s="27">
        <f t="shared" si="7"/>
        <v>223980</v>
      </c>
      <c r="L75" s="27">
        <f t="shared" si="3"/>
        <v>223980</v>
      </c>
      <c r="M75" s="27">
        <f t="shared" si="4"/>
        <v>0</v>
      </c>
      <c r="N75" s="27">
        <f t="shared" si="5"/>
        <v>0</v>
      </c>
    </row>
    <row r="76" spans="1:14" ht="55.15" customHeight="1" x14ac:dyDescent="0.2">
      <c r="A76" s="28" t="s">
        <v>111</v>
      </c>
      <c r="B76" s="32" t="s">
        <v>179</v>
      </c>
      <c r="C76" s="29">
        <f>D76</f>
        <v>223980</v>
      </c>
      <c r="D76" s="29">
        <v>223980</v>
      </c>
      <c r="E76" s="29"/>
      <c r="F76" s="29"/>
      <c r="G76" s="29">
        <f>H76</f>
        <v>0</v>
      </c>
      <c r="H76" s="29"/>
      <c r="I76" s="29"/>
      <c r="J76" s="29"/>
      <c r="K76" s="29">
        <f t="shared" si="7"/>
        <v>223980</v>
      </c>
      <c r="L76" s="29">
        <f t="shared" si="3"/>
        <v>223980</v>
      </c>
      <c r="M76" s="29">
        <f t="shared" si="4"/>
        <v>0</v>
      </c>
      <c r="N76" s="29">
        <f t="shared" si="5"/>
        <v>0</v>
      </c>
    </row>
    <row r="77" spans="1:14" ht="18.75" customHeight="1" x14ac:dyDescent="0.2">
      <c r="A77" s="25" t="s">
        <v>112</v>
      </c>
      <c r="B77" s="26" t="s">
        <v>113</v>
      </c>
      <c r="C77" s="27">
        <f>C78+C79+C80</f>
        <v>20500</v>
      </c>
      <c r="D77" s="27">
        <f>D78+D79+D80</f>
        <v>20500</v>
      </c>
      <c r="E77" s="27">
        <f t="shared" ref="E77:F77" si="65">E78+E79</f>
        <v>0</v>
      </c>
      <c r="F77" s="27">
        <f t="shared" si="65"/>
        <v>0</v>
      </c>
      <c r="G77" s="27">
        <f>G78+G79+G80</f>
        <v>0</v>
      </c>
      <c r="H77" s="27">
        <f>H78+H79+H80</f>
        <v>0</v>
      </c>
      <c r="I77" s="27">
        <f t="shared" ref="I77:J77" si="66">I78+I79</f>
        <v>0</v>
      </c>
      <c r="J77" s="27">
        <f t="shared" si="66"/>
        <v>0</v>
      </c>
      <c r="K77" s="27">
        <f t="shared" si="7"/>
        <v>20500</v>
      </c>
      <c r="L77" s="27">
        <f t="shared" si="3"/>
        <v>20500</v>
      </c>
      <c r="M77" s="27">
        <f t="shared" si="4"/>
        <v>0</v>
      </c>
      <c r="N77" s="27">
        <f t="shared" si="5"/>
        <v>0</v>
      </c>
    </row>
    <row r="78" spans="1:14" ht="51.75" customHeight="1" x14ac:dyDescent="0.2">
      <c r="A78" s="28" t="s">
        <v>114</v>
      </c>
      <c r="B78" s="16" t="s">
        <v>115</v>
      </c>
      <c r="C78" s="29">
        <f>D78</f>
        <v>2000</v>
      </c>
      <c r="D78" s="29">
        <v>2000</v>
      </c>
      <c r="E78" s="29"/>
      <c r="F78" s="29"/>
      <c r="G78" s="29">
        <f>H78</f>
        <v>0</v>
      </c>
      <c r="H78" s="29"/>
      <c r="I78" s="29"/>
      <c r="J78" s="29"/>
      <c r="K78" s="29">
        <f t="shared" si="7"/>
        <v>2000</v>
      </c>
      <c r="L78" s="29">
        <f t="shared" si="3"/>
        <v>2000</v>
      </c>
      <c r="M78" s="29">
        <f t="shared" si="4"/>
        <v>0</v>
      </c>
      <c r="N78" s="29">
        <f t="shared" si="5"/>
        <v>0</v>
      </c>
    </row>
    <row r="79" spans="1:14" ht="40.5" customHeight="1" x14ac:dyDescent="0.2">
      <c r="A79" s="28" t="s">
        <v>116</v>
      </c>
      <c r="B79" s="16" t="s">
        <v>117</v>
      </c>
      <c r="C79" s="29">
        <f t="shared" ref="C79:C80" si="67">D79</f>
        <v>5500</v>
      </c>
      <c r="D79" s="29">
        <v>5500</v>
      </c>
      <c r="E79" s="29"/>
      <c r="F79" s="29"/>
      <c r="G79" s="29">
        <f t="shared" ref="G79:G80" si="68">H79</f>
        <v>0</v>
      </c>
      <c r="H79" s="29"/>
      <c r="I79" s="29"/>
      <c r="J79" s="29"/>
      <c r="K79" s="29">
        <f t="shared" si="7"/>
        <v>5500</v>
      </c>
      <c r="L79" s="29">
        <f t="shared" si="3"/>
        <v>5500</v>
      </c>
      <c r="M79" s="29">
        <f t="shared" si="4"/>
        <v>0</v>
      </c>
      <c r="N79" s="29">
        <f t="shared" si="5"/>
        <v>0</v>
      </c>
    </row>
    <row r="80" spans="1:14" ht="93" customHeight="1" x14ac:dyDescent="0.2">
      <c r="A80" s="36">
        <v>22130000</v>
      </c>
      <c r="B80" s="16" t="s">
        <v>161</v>
      </c>
      <c r="C80" s="29">
        <f t="shared" si="67"/>
        <v>13000</v>
      </c>
      <c r="D80" s="29">
        <v>13000</v>
      </c>
      <c r="E80" s="29"/>
      <c r="F80" s="29"/>
      <c r="G80" s="29">
        <f t="shared" si="68"/>
        <v>0</v>
      </c>
      <c r="H80" s="29"/>
      <c r="I80" s="29"/>
      <c r="J80" s="29"/>
      <c r="K80" s="29">
        <f t="shared" si="7"/>
        <v>13000</v>
      </c>
      <c r="L80" s="29">
        <f t="shared" si="3"/>
        <v>13000</v>
      </c>
      <c r="M80" s="29">
        <f t="shared" si="4"/>
        <v>0</v>
      </c>
      <c r="N80" s="29">
        <f t="shared" si="5"/>
        <v>0</v>
      </c>
    </row>
    <row r="81" spans="1:143" ht="17.25" customHeight="1" x14ac:dyDescent="0.2">
      <c r="A81" s="25" t="s">
        <v>118</v>
      </c>
      <c r="B81" s="26" t="s">
        <v>119</v>
      </c>
      <c r="C81" s="27">
        <f t="shared" ref="C81:J81" si="69">C82</f>
        <v>660500</v>
      </c>
      <c r="D81" s="27">
        <f t="shared" si="69"/>
        <v>660000</v>
      </c>
      <c r="E81" s="27">
        <f t="shared" si="69"/>
        <v>500</v>
      </c>
      <c r="F81" s="27">
        <f t="shared" si="69"/>
        <v>0</v>
      </c>
      <c r="G81" s="27">
        <f t="shared" si="69"/>
        <v>0</v>
      </c>
      <c r="H81" s="27">
        <f t="shared" si="69"/>
        <v>0</v>
      </c>
      <c r="I81" s="27">
        <f t="shared" si="69"/>
        <v>0</v>
      </c>
      <c r="J81" s="27">
        <f t="shared" si="69"/>
        <v>0</v>
      </c>
      <c r="K81" s="27">
        <f t="shared" si="7"/>
        <v>660500</v>
      </c>
      <c r="L81" s="27">
        <f t="shared" si="3"/>
        <v>660000</v>
      </c>
      <c r="M81" s="27">
        <f t="shared" si="4"/>
        <v>500</v>
      </c>
      <c r="N81" s="27">
        <f t="shared" si="5"/>
        <v>0</v>
      </c>
    </row>
    <row r="82" spans="1:143" ht="18.75" customHeight="1" x14ac:dyDescent="0.2">
      <c r="A82" s="25" t="s">
        <v>120</v>
      </c>
      <c r="B82" s="26" t="s">
        <v>96</v>
      </c>
      <c r="C82" s="27">
        <f>C83+C84+C85</f>
        <v>660500</v>
      </c>
      <c r="D82" s="27">
        <f>D83+D84+D85</f>
        <v>660000</v>
      </c>
      <c r="E82" s="27">
        <f t="shared" ref="E82:F82" si="70">E83+E84</f>
        <v>500</v>
      </c>
      <c r="F82" s="27">
        <f t="shared" si="70"/>
        <v>0</v>
      </c>
      <c r="G82" s="27">
        <f>G83+G84+G85</f>
        <v>0</v>
      </c>
      <c r="H82" s="27">
        <f>H83+H84+H85</f>
        <v>0</v>
      </c>
      <c r="I82" s="27">
        <f t="shared" ref="I82:J82" si="71">I83+I84</f>
        <v>0</v>
      </c>
      <c r="J82" s="27">
        <f t="shared" si="71"/>
        <v>0</v>
      </c>
      <c r="K82" s="27">
        <f t="shared" si="7"/>
        <v>660500</v>
      </c>
      <c r="L82" s="27">
        <f t="shared" si="3"/>
        <v>660000</v>
      </c>
      <c r="M82" s="27">
        <f t="shared" si="4"/>
        <v>500</v>
      </c>
      <c r="N82" s="27">
        <f t="shared" si="5"/>
        <v>0</v>
      </c>
    </row>
    <row r="83" spans="1:143" ht="18.75" customHeight="1" x14ac:dyDescent="0.2">
      <c r="A83" s="28" t="s">
        <v>121</v>
      </c>
      <c r="B83" s="32" t="s">
        <v>96</v>
      </c>
      <c r="C83" s="29">
        <f>D83</f>
        <v>600000</v>
      </c>
      <c r="D83" s="29">
        <v>600000</v>
      </c>
      <c r="E83" s="29"/>
      <c r="F83" s="29"/>
      <c r="G83" s="29">
        <f>H83</f>
        <v>0</v>
      </c>
      <c r="H83" s="29"/>
      <c r="I83" s="29"/>
      <c r="J83" s="29"/>
      <c r="K83" s="29">
        <f t="shared" si="7"/>
        <v>600000</v>
      </c>
      <c r="L83" s="29">
        <f t="shared" si="3"/>
        <v>600000</v>
      </c>
      <c r="M83" s="29">
        <f t="shared" si="4"/>
        <v>0</v>
      </c>
      <c r="N83" s="29">
        <f t="shared" si="5"/>
        <v>0</v>
      </c>
    </row>
    <row r="84" spans="1:143" ht="69.75" customHeight="1" x14ac:dyDescent="0.2">
      <c r="A84" s="28" t="s">
        <v>122</v>
      </c>
      <c r="B84" s="32" t="s">
        <v>123</v>
      </c>
      <c r="C84" s="29">
        <f>D84+E84</f>
        <v>500</v>
      </c>
      <c r="D84" s="29"/>
      <c r="E84" s="29">
        <v>500</v>
      </c>
      <c r="F84" s="29"/>
      <c r="G84" s="29">
        <f>H84+I84</f>
        <v>0</v>
      </c>
      <c r="H84" s="29"/>
      <c r="I84" s="29"/>
      <c r="J84" s="29"/>
      <c r="K84" s="29">
        <f t="shared" si="7"/>
        <v>500</v>
      </c>
      <c r="L84" s="29">
        <f t="shared" si="3"/>
        <v>0</v>
      </c>
      <c r="M84" s="29">
        <f t="shared" si="4"/>
        <v>500</v>
      </c>
      <c r="N84" s="29">
        <f t="shared" si="5"/>
        <v>0</v>
      </c>
    </row>
    <row r="85" spans="1:143" ht="119.45" customHeight="1" x14ac:dyDescent="0.2">
      <c r="A85" s="28">
        <v>24062200</v>
      </c>
      <c r="B85" s="37" t="s">
        <v>181</v>
      </c>
      <c r="C85" s="29">
        <f>D85+E85</f>
        <v>60000</v>
      </c>
      <c r="D85" s="29">
        <v>60000</v>
      </c>
      <c r="E85" s="29"/>
      <c r="F85" s="29"/>
      <c r="G85" s="29">
        <f>H85+I85</f>
        <v>0</v>
      </c>
      <c r="H85" s="29"/>
      <c r="I85" s="29"/>
      <c r="J85" s="29"/>
      <c r="K85" s="29">
        <f t="shared" ref="K85:K121" si="72">C85+G85</f>
        <v>60000</v>
      </c>
      <c r="L85" s="29">
        <f t="shared" ref="L85:L123" si="73">D85+H85</f>
        <v>60000</v>
      </c>
      <c r="M85" s="29">
        <f t="shared" ref="M85:M123" si="74">E85+I85</f>
        <v>0</v>
      </c>
      <c r="N85" s="29">
        <f t="shared" ref="N85:N123" si="75">F85+J85</f>
        <v>0</v>
      </c>
    </row>
    <row r="86" spans="1:143" ht="19.5" customHeight="1" x14ac:dyDescent="0.2">
      <c r="A86" s="25" t="s">
        <v>124</v>
      </c>
      <c r="B86" s="26" t="s">
        <v>125</v>
      </c>
      <c r="C86" s="27">
        <f t="shared" ref="C86:J87" si="76">C87</f>
        <v>1455000</v>
      </c>
      <c r="D86" s="27">
        <f t="shared" si="76"/>
        <v>0</v>
      </c>
      <c r="E86" s="27">
        <f t="shared" si="76"/>
        <v>1455000</v>
      </c>
      <c r="F86" s="27">
        <f t="shared" si="76"/>
        <v>0</v>
      </c>
      <c r="G86" s="27">
        <f t="shared" si="76"/>
        <v>0</v>
      </c>
      <c r="H86" s="27">
        <f t="shared" si="76"/>
        <v>0</v>
      </c>
      <c r="I86" s="27">
        <f t="shared" si="76"/>
        <v>0</v>
      </c>
      <c r="J86" s="27">
        <f t="shared" si="76"/>
        <v>0</v>
      </c>
      <c r="K86" s="27">
        <f t="shared" si="72"/>
        <v>1455000</v>
      </c>
      <c r="L86" s="27">
        <f t="shared" si="73"/>
        <v>0</v>
      </c>
      <c r="M86" s="27">
        <f t="shared" si="74"/>
        <v>1455000</v>
      </c>
      <c r="N86" s="27">
        <f t="shared" si="75"/>
        <v>0</v>
      </c>
    </row>
    <row r="87" spans="1:143" ht="39.75" customHeight="1" x14ac:dyDescent="0.2">
      <c r="A87" s="25" t="s">
        <v>126</v>
      </c>
      <c r="B87" s="26" t="s">
        <v>127</v>
      </c>
      <c r="C87" s="27">
        <f t="shared" si="76"/>
        <v>1455000</v>
      </c>
      <c r="D87" s="27">
        <f t="shared" si="76"/>
        <v>0</v>
      </c>
      <c r="E87" s="27">
        <f t="shared" si="76"/>
        <v>1455000</v>
      </c>
      <c r="F87" s="27">
        <f t="shared" si="76"/>
        <v>0</v>
      </c>
      <c r="G87" s="27">
        <f t="shared" si="76"/>
        <v>0</v>
      </c>
      <c r="H87" s="27">
        <f t="shared" si="76"/>
        <v>0</v>
      </c>
      <c r="I87" s="27">
        <f t="shared" si="76"/>
        <v>0</v>
      </c>
      <c r="J87" s="27">
        <f t="shared" si="76"/>
        <v>0</v>
      </c>
      <c r="K87" s="27">
        <f t="shared" si="72"/>
        <v>1455000</v>
      </c>
      <c r="L87" s="27">
        <f t="shared" si="73"/>
        <v>0</v>
      </c>
      <c r="M87" s="27">
        <f t="shared" si="74"/>
        <v>1455000</v>
      </c>
      <c r="N87" s="27">
        <f t="shared" si="75"/>
        <v>0</v>
      </c>
    </row>
    <row r="88" spans="1:143" ht="47.25" customHeight="1" x14ac:dyDescent="0.2">
      <c r="A88" s="28" t="s">
        <v>128</v>
      </c>
      <c r="B88" s="32" t="s">
        <v>129</v>
      </c>
      <c r="C88" s="29">
        <f>D88+E88</f>
        <v>1455000</v>
      </c>
      <c r="D88" s="29"/>
      <c r="E88" s="29">
        <v>1455000</v>
      </c>
      <c r="F88" s="29"/>
      <c r="G88" s="29">
        <f>H88+I88</f>
        <v>0</v>
      </c>
      <c r="H88" s="29"/>
      <c r="I88" s="29"/>
      <c r="J88" s="29"/>
      <c r="K88" s="29">
        <f t="shared" si="72"/>
        <v>1455000</v>
      </c>
      <c r="L88" s="29">
        <f t="shared" si="73"/>
        <v>0</v>
      </c>
      <c r="M88" s="29">
        <f t="shared" si="74"/>
        <v>1455000</v>
      </c>
      <c r="N88" s="29">
        <f t="shared" si="75"/>
        <v>0</v>
      </c>
    </row>
    <row r="89" spans="1:143" ht="25.5" customHeight="1" x14ac:dyDescent="0.2">
      <c r="A89" s="25" t="s">
        <v>130</v>
      </c>
      <c r="B89" s="26" t="s">
        <v>131</v>
      </c>
      <c r="C89" s="27">
        <f>C90+C94</f>
        <v>1750000</v>
      </c>
      <c r="D89" s="27">
        <f t="shared" ref="D89:N89" si="77">D90+D94</f>
        <v>200000</v>
      </c>
      <c r="E89" s="27">
        <f t="shared" si="77"/>
        <v>1550000</v>
      </c>
      <c r="F89" s="27">
        <f t="shared" si="77"/>
        <v>1550000</v>
      </c>
      <c r="G89" s="27">
        <f t="shared" si="77"/>
        <v>0</v>
      </c>
      <c r="H89" s="27">
        <f t="shared" si="77"/>
        <v>0</v>
      </c>
      <c r="I89" s="27">
        <f t="shared" si="77"/>
        <v>0</v>
      </c>
      <c r="J89" s="27">
        <f t="shared" si="77"/>
        <v>0</v>
      </c>
      <c r="K89" s="27">
        <f t="shared" si="77"/>
        <v>1750000</v>
      </c>
      <c r="L89" s="27">
        <f t="shared" si="77"/>
        <v>200000</v>
      </c>
      <c r="M89" s="27">
        <f t="shared" si="77"/>
        <v>1550000</v>
      </c>
      <c r="N89" s="27">
        <f t="shared" si="77"/>
        <v>1550000</v>
      </c>
    </row>
    <row r="90" spans="1:143" ht="28.9" customHeight="1" x14ac:dyDescent="0.2">
      <c r="A90" s="25" t="s">
        <v>132</v>
      </c>
      <c r="B90" s="26" t="s">
        <v>133</v>
      </c>
      <c r="C90" s="27">
        <f>C91</f>
        <v>450000</v>
      </c>
      <c r="D90" s="27">
        <f t="shared" ref="D90:N90" si="78">D91</f>
        <v>200000</v>
      </c>
      <c r="E90" s="27">
        <f t="shared" si="78"/>
        <v>250000</v>
      </c>
      <c r="F90" s="27">
        <f t="shared" si="78"/>
        <v>250000</v>
      </c>
      <c r="G90" s="27">
        <f t="shared" si="78"/>
        <v>0</v>
      </c>
      <c r="H90" s="27">
        <f t="shared" si="78"/>
        <v>0</v>
      </c>
      <c r="I90" s="27">
        <f t="shared" si="78"/>
        <v>0</v>
      </c>
      <c r="J90" s="27">
        <f t="shared" si="78"/>
        <v>0</v>
      </c>
      <c r="K90" s="27">
        <f t="shared" si="78"/>
        <v>450000</v>
      </c>
      <c r="L90" s="27">
        <f t="shared" si="78"/>
        <v>200000</v>
      </c>
      <c r="M90" s="27">
        <f t="shared" si="78"/>
        <v>250000</v>
      </c>
      <c r="N90" s="27">
        <f t="shared" si="78"/>
        <v>250000</v>
      </c>
    </row>
    <row r="91" spans="1:143" ht="63.75" x14ac:dyDescent="0.2">
      <c r="A91" s="38" t="s">
        <v>134</v>
      </c>
      <c r="B91" s="14" t="s">
        <v>191</v>
      </c>
      <c r="C91" s="27">
        <f>C92+C93</f>
        <v>450000</v>
      </c>
      <c r="D91" s="27">
        <f t="shared" ref="D91:N91" si="79">D92+D93</f>
        <v>200000</v>
      </c>
      <c r="E91" s="27">
        <f t="shared" si="79"/>
        <v>250000</v>
      </c>
      <c r="F91" s="27">
        <f t="shared" si="79"/>
        <v>250000</v>
      </c>
      <c r="G91" s="27">
        <f t="shared" si="79"/>
        <v>0</v>
      </c>
      <c r="H91" s="27">
        <f t="shared" si="79"/>
        <v>0</v>
      </c>
      <c r="I91" s="27">
        <f t="shared" si="79"/>
        <v>0</v>
      </c>
      <c r="J91" s="27">
        <f t="shared" si="79"/>
        <v>0</v>
      </c>
      <c r="K91" s="27">
        <f t="shared" si="79"/>
        <v>450000</v>
      </c>
      <c r="L91" s="27">
        <f t="shared" si="79"/>
        <v>200000</v>
      </c>
      <c r="M91" s="27">
        <f t="shared" si="79"/>
        <v>250000</v>
      </c>
      <c r="N91" s="27">
        <f t="shared" si="79"/>
        <v>250000</v>
      </c>
    </row>
    <row r="92" spans="1:143" ht="52.15" customHeight="1" x14ac:dyDescent="0.2">
      <c r="A92" s="30" t="s">
        <v>135</v>
      </c>
      <c r="B92" s="39" t="s">
        <v>190</v>
      </c>
      <c r="C92" s="29">
        <f>D92+E92</f>
        <v>200000</v>
      </c>
      <c r="D92" s="29">
        <v>200000</v>
      </c>
      <c r="E92" s="29"/>
      <c r="F92" s="29"/>
      <c r="G92" s="29">
        <f>H92+I92</f>
        <v>0</v>
      </c>
      <c r="H92" s="29"/>
      <c r="I92" s="29"/>
      <c r="J92" s="29"/>
      <c r="K92" s="29">
        <f t="shared" ref="K92" si="80">C92+G92</f>
        <v>200000</v>
      </c>
      <c r="L92" s="29">
        <f t="shared" ref="L92" si="81">D92+H92</f>
        <v>200000</v>
      </c>
      <c r="M92" s="29">
        <f t="shared" ref="M92" si="82">E92+I92</f>
        <v>0</v>
      </c>
      <c r="N92" s="29">
        <f t="shared" ref="N92" si="83">F92+J92</f>
        <v>0</v>
      </c>
    </row>
    <row r="93" spans="1:143" s="18" customFormat="1" ht="52.15" customHeight="1" x14ac:dyDescent="0.2">
      <c r="A93" s="30" t="s">
        <v>136</v>
      </c>
      <c r="B93" s="31" t="s">
        <v>137</v>
      </c>
      <c r="C93" s="40">
        <f>D93+E93</f>
        <v>250000</v>
      </c>
      <c r="D93" s="40"/>
      <c r="E93" s="40">
        <v>250000</v>
      </c>
      <c r="F93" s="40">
        <f>E93</f>
        <v>250000</v>
      </c>
      <c r="G93" s="40">
        <f>H93+I93</f>
        <v>0</v>
      </c>
      <c r="H93" s="40"/>
      <c r="I93" s="40"/>
      <c r="J93" s="40">
        <f>I93</f>
        <v>0</v>
      </c>
      <c r="K93" s="40">
        <f t="shared" si="72"/>
        <v>250000</v>
      </c>
      <c r="L93" s="40">
        <f t="shared" si="73"/>
        <v>0</v>
      </c>
      <c r="M93" s="40">
        <f t="shared" si="74"/>
        <v>250000</v>
      </c>
      <c r="N93" s="40">
        <f t="shared" si="75"/>
        <v>250000</v>
      </c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  <c r="AY93" s="17"/>
      <c r="AZ93" s="17"/>
      <c r="BA93" s="17"/>
      <c r="BB93" s="17"/>
      <c r="BC93" s="17"/>
      <c r="BD93" s="17"/>
      <c r="BE93" s="17"/>
      <c r="BF93" s="17"/>
      <c r="BG93" s="17"/>
      <c r="BH93" s="17"/>
      <c r="BI93" s="17"/>
      <c r="BJ93" s="17"/>
      <c r="BK93" s="17"/>
      <c r="BL93" s="17"/>
      <c r="BM93" s="17"/>
      <c r="BN93" s="17"/>
      <c r="BO93" s="17"/>
      <c r="BP93" s="17"/>
      <c r="BQ93" s="17"/>
      <c r="BR93" s="17"/>
      <c r="BS93" s="17"/>
      <c r="BT93" s="17"/>
      <c r="BU93" s="17"/>
      <c r="BV93" s="17"/>
      <c r="BW93" s="17"/>
      <c r="BX93" s="17"/>
      <c r="BY93" s="17"/>
      <c r="BZ93" s="17"/>
      <c r="CA93" s="17"/>
      <c r="CB93" s="17"/>
      <c r="CC93" s="17"/>
      <c r="CD93" s="17"/>
      <c r="CE93" s="17"/>
      <c r="CF93" s="17"/>
      <c r="CG93" s="17"/>
      <c r="CH93" s="17"/>
      <c r="CI93" s="17"/>
      <c r="CJ93" s="17"/>
      <c r="CK93" s="17"/>
      <c r="CL93" s="17"/>
      <c r="CM93" s="17"/>
      <c r="CN93" s="17"/>
      <c r="CO93" s="17"/>
      <c r="CP93" s="17"/>
      <c r="CQ93" s="17"/>
      <c r="CR93" s="17"/>
      <c r="CS93" s="17"/>
      <c r="CT93" s="17"/>
      <c r="CU93" s="17"/>
      <c r="CV93" s="17"/>
      <c r="CW93" s="17"/>
      <c r="CX93" s="17"/>
      <c r="CY93" s="17"/>
      <c r="CZ93" s="17"/>
      <c r="DA93" s="17"/>
      <c r="DB93" s="17"/>
      <c r="DC93" s="17"/>
      <c r="DD93" s="17"/>
      <c r="DE93" s="17"/>
      <c r="DF93" s="17"/>
      <c r="DG93" s="17"/>
      <c r="DH93" s="17"/>
      <c r="DI93" s="17"/>
      <c r="DJ93" s="17"/>
      <c r="DK93" s="17"/>
      <c r="DL93" s="17"/>
      <c r="DM93" s="17"/>
      <c r="DN93" s="17"/>
      <c r="DO93" s="17"/>
      <c r="DP93" s="17"/>
      <c r="DQ93" s="17"/>
      <c r="DR93" s="17"/>
      <c r="DS93" s="17"/>
      <c r="DT93" s="17"/>
      <c r="DU93" s="17"/>
      <c r="DV93" s="17"/>
      <c r="DW93" s="17"/>
      <c r="DX93" s="17"/>
      <c r="DY93" s="17"/>
      <c r="DZ93" s="17"/>
      <c r="EA93" s="17"/>
      <c r="EB93" s="17"/>
      <c r="EC93" s="17"/>
      <c r="ED93" s="17"/>
      <c r="EE93" s="17"/>
      <c r="EF93" s="17"/>
      <c r="EG93" s="17"/>
      <c r="EH93" s="17"/>
      <c r="EI93" s="17"/>
      <c r="EJ93" s="17"/>
      <c r="EK93" s="17"/>
      <c r="EL93" s="17"/>
      <c r="EM93" s="17"/>
    </row>
    <row r="94" spans="1:143" ht="25.5" customHeight="1" x14ac:dyDescent="0.2">
      <c r="A94" s="25" t="s">
        <v>138</v>
      </c>
      <c r="B94" s="26" t="s">
        <v>139</v>
      </c>
      <c r="C94" s="27">
        <f t="shared" ref="C94:J95" si="84">C95</f>
        <v>1300000</v>
      </c>
      <c r="D94" s="27">
        <f t="shared" si="84"/>
        <v>0</v>
      </c>
      <c r="E94" s="27">
        <f t="shared" si="84"/>
        <v>1300000</v>
      </c>
      <c r="F94" s="27">
        <f t="shared" si="84"/>
        <v>1300000</v>
      </c>
      <c r="G94" s="27">
        <f t="shared" si="84"/>
        <v>0</v>
      </c>
      <c r="H94" s="27">
        <f t="shared" si="84"/>
        <v>0</v>
      </c>
      <c r="I94" s="27">
        <f t="shared" si="84"/>
        <v>0</v>
      </c>
      <c r="J94" s="27">
        <f t="shared" si="84"/>
        <v>0</v>
      </c>
      <c r="K94" s="27">
        <f t="shared" si="72"/>
        <v>1300000</v>
      </c>
      <c r="L94" s="27">
        <f t="shared" si="73"/>
        <v>0</v>
      </c>
      <c r="M94" s="27">
        <f t="shared" si="74"/>
        <v>1300000</v>
      </c>
      <c r="N94" s="27">
        <f t="shared" si="75"/>
        <v>1300000</v>
      </c>
    </row>
    <row r="95" spans="1:143" ht="20.25" customHeight="1" x14ac:dyDescent="0.2">
      <c r="A95" s="25" t="s">
        <v>140</v>
      </c>
      <c r="B95" s="26" t="s">
        <v>141</v>
      </c>
      <c r="C95" s="27">
        <f t="shared" si="84"/>
        <v>1300000</v>
      </c>
      <c r="D95" s="27">
        <f t="shared" si="84"/>
        <v>0</v>
      </c>
      <c r="E95" s="27">
        <f t="shared" si="84"/>
        <v>1300000</v>
      </c>
      <c r="F95" s="27">
        <f t="shared" si="84"/>
        <v>1300000</v>
      </c>
      <c r="G95" s="27">
        <f t="shared" si="84"/>
        <v>0</v>
      </c>
      <c r="H95" s="27">
        <f t="shared" si="84"/>
        <v>0</v>
      </c>
      <c r="I95" s="27">
        <f t="shared" si="84"/>
        <v>0</v>
      </c>
      <c r="J95" s="27">
        <f t="shared" si="84"/>
        <v>0</v>
      </c>
      <c r="K95" s="27">
        <f t="shared" si="72"/>
        <v>1300000</v>
      </c>
      <c r="L95" s="27">
        <f t="shared" si="73"/>
        <v>0</v>
      </c>
      <c r="M95" s="27">
        <f t="shared" si="74"/>
        <v>1300000</v>
      </c>
      <c r="N95" s="27">
        <f t="shared" si="75"/>
        <v>1300000</v>
      </c>
    </row>
    <row r="96" spans="1:143" s="18" customFormat="1" ht="82.15" customHeight="1" x14ac:dyDescent="0.2">
      <c r="A96" s="30" t="s">
        <v>142</v>
      </c>
      <c r="B96" s="31" t="s">
        <v>143</v>
      </c>
      <c r="C96" s="40">
        <f>D96+E96</f>
        <v>1300000</v>
      </c>
      <c r="D96" s="40"/>
      <c r="E96" s="40">
        <v>1300000</v>
      </c>
      <c r="F96" s="40">
        <f>E96</f>
        <v>1300000</v>
      </c>
      <c r="G96" s="40">
        <f>H96+I96</f>
        <v>0</v>
      </c>
      <c r="H96" s="40"/>
      <c r="I96" s="40"/>
      <c r="J96" s="40">
        <f>I96</f>
        <v>0</v>
      </c>
      <c r="K96" s="40">
        <f t="shared" si="72"/>
        <v>1300000</v>
      </c>
      <c r="L96" s="40">
        <f t="shared" si="73"/>
        <v>0</v>
      </c>
      <c r="M96" s="40">
        <f t="shared" si="74"/>
        <v>1300000</v>
      </c>
      <c r="N96" s="40">
        <f t="shared" si="75"/>
        <v>1300000</v>
      </c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  <c r="AY96" s="17"/>
      <c r="AZ96" s="17"/>
      <c r="BA96" s="17"/>
      <c r="BB96" s="17"/>
      <c r="BC96" s="17"/>
      <c r="BD96" s="17"/>
      <c r="BE96" s="17"/>
      <c r="BF96" s="17"/>
      <c r="BG96" s="17"/>
      <c r="BH96" s="17"/>
      <c r="BI96" s="17"/>
      <c r="BJ96" s="17"/>
      <c r="BK96" s="17"/>
      <c r="BL96" s="17"/>
      <c r="BM96" s="17"/>
      <c r="BN96" s="17"/>
      <c r="BO96" s="17"/>
      <c r="BP96" s="17"/>
      <c r="BQ96" s="17"/>
      <c r="BR96" s="17"/>
      <c r="BS96" s="17"/>
      <c r="BT96" s="17"/>
      <c r="BU96" s="17"/>
      <c r="BV96" s="17"/>
      <c r="BW96" s="17"/>
      <c r="BX96" s="17"/>
      <c r="BY96" s="17"/>
      <c r="BZ96" s="17"/>
      <c r="CA96" s="17"/>
      <c r="CB96" s="17"/>
      <c r="CC96" s="17"/>
      <c r="CD96" s="17"/>
      <c r="CE96" s="17"/>
      <c r="CF96" s="17"/>
      <c r="CG96" s="17"/>
      <c r="CH96" s="17"/>
      <c r="CI96" s="17"/>
      <c r="CJ96" s="17"/>
      <c r="CK96" s="17"/>
      <c r="CL96" s="17"/>
      <c r="CM96" s="17"/>
      <c r="CN96" s="17"/>
      <c r="CO96" s="17"/>
      <c r="CP96" s="17"/>
      <c r="CQ96" s="17"/>
      <c r="CR96" s="17"/>
      <c r="CS96" s="17"/>
      <c r="CT96" s="17"/>
      <c r="CU96" s="17"/>
      <c r="CV96" s="17"/>
      <c r="CW96" s="17"/>
      <c r="CX96" s="17"/>
      <c r="CY96" s="17"/>
      <c r="CZ96" s="17"/>
      <c r="DA96" s="17"/>
      <c r="DB96" s="17"/>
      <c r="DC96" s="17"/>
      <c r="DD96" s="17"/>
      <c r="DE96" s="17"/>
      <c r="DF96" s="17"/>
      <c r="DG96" s="17"/>
      <c r="DH96" s="17"/>
      <c r="DI96" s="17"/>
      <c r="DJ96" s="17"/>
      <c r="DK96" s="17"/>
      <c r="DL96" s="17"/>
      <c r="DM96" s="17"/>
      <c r="DN96" s="17"/>
      <c r="DO96" s="17"/>
      <c r="DP96" s="17"/>
      <c r="DQ96" s="17"/>
      <c r="DR96" s="17"/>
      <c r="DS96" s="17"/>
      <c r="DT96" s="17"/>
      <c r="DU96" s="17"/>
      <c r="DV96" s="17"/>
      <c r="DW96" s="17"/>
      <c r="DX96" s="17"/>
      <c r="DY96" s="17"/>
      <c r="DZ96" s="17"/>
      <c r="EA96" s="17"/>
      <c r="EB96" s="17"/>
      <c r="EC96" s="17"/>
      <c r="ED96" s="17"/>
      <c r="EE96" s="17"/>
      <c r="EF96" s="17"/>
      <c r="EG96" s="17"/>
      <c r="EH96" s="17"/>
      <c r="EI96" s="17"/>
      <c r="EJ96" s="17"/>
      <c r="EK96" s="17"/>
      <c r="EL96" s="17"/>
      <c r="EM96" s="17"/>
    </row>
    <row r="97" spans="1:143" ht="38.25" customHeight="1" x14ac:dyDescent="0.2">
      <c r="A97" s="25"/>
      <c r="B97" s="26" t="s">
        <v>144</v>
      </c>
      <c r="C97" s="27">
        <f t="shared" ref="C97:N97" si="85">C14+C63+C89</f>
        <v>277018890</v>
      </c>
      <c r="D97" s="27">
        <f t="shared" si="85"/>
        <v>273583890</v>
      </c>
      <c r="E97" s="27">
        <f t="shared" si="85"/>
        <v>3435000</v>
      </c>
      <c r="F97" s="27">
        <f t="shared" si="85"/>
        <v>1550000</v>
      </c>
      <c r="G97" s="27">
        <f t="shared" si="85"/>
        <v>0</v>
      </c>
      <c r="H97" s="27">
        <f t="shared" si="85"/>
        <v>0</v>
      </c>
      <c r="I97" s="27">
        <f t="shared" si="85"/>
        <v>0</v>
      </c>
      <c r="J97" s="27">
        <f t="shared" si="85"/>
        <v>0</v>
      </c>
      <c r="K97" s="27">
        <f t="shared" si="85"/>
        <v>277018890</v>
      </c>
      <c r="L97" s="27">
        <f t="shared" si="85"/>
        <v>273583890</v>
      </c>
      <c r="M97" s="27">
        <f t="shared" si="85"/>
        <v>3435000</v>
      </c>
      <c r="N97" s="27">
        <f t="shared" si="85"/>
        <v>1550000</v>
      </c>
    </row>
    <row r="98" spans="1:143" ht="18" customHeight="1" x14ac:dyDescent="0.2">
      <c r="A98" s="25" t="s">
        <v>145</v>
      </c>
      <c r="B98" s="26" t="s">
        <v>146</v>
      </c>
      <c r="C98" s="27">
        <f>C99</f>
        <v>54871631</v>
      </c>
      <c r="D98" s="27">
        <f t="shared" ref="D98:N98" si="86">D99</f>
        <v>52790511</v>
      </c>
      <c r="E98" s="27">
        <f t="shared" si="86"/>
        <v>2081120</v>
      </c>
      <c r="F98" s="27">
        <f t="shared" si="86"/>
        <v>0</v>
      </c>
      <c r="G98" s="27">
        <f>G99</f>
        <v>22872116</v>
      </c>
      <c r="H98" s="27">
        <f t="shared" si="86"/>
        <v>22872116</v>
      </c>
      <c r="I98" s="27">
        <f t="shared" si="86"/>
        <v>0</v>
      </c>
      <c r="J98" s="27">
        <f t="shared" si="86"/>
        <v>0</v>
      </c>
      <c r="K98" s="27">
        <f t="shared" si="86"/>
        <v>77743747</v>
      </c>
      <c r="L98" s="27">
        <f t="shared" si="86"/>
        <v>75662627</v>
      </c>
      <c r="M98" s="27">
        <f t="shared" si="86"/>
        <v>2081120</v>
      </c>
      <c r="N98" s="27">
        <f t="shared" si="86"/>
        <v>0</v>
      </c>
    </row>
    <row r="99" spans="1:143" ht="16.5" customHeight="1" x14ac:dyDescent="0.2">
      <c r="A99" s="25" t="s">
        <v>147</v>
      </c>
      <c r="B99" s="26" t="s">
        <v>148</v>
      </c>
      <c r="C99" s="27">
        <f>C102+C111+C100+C109</f>
        <v>54871631</v>
      </c>
      <c r="D99" s="27">
        <f>D102+D111+D100+D109</f>
        <v>52790511</v>
      </c>
      <c r="E99" s="27">
        <f t="shared" ref="E99:N99" si="87">E102+E111+E100+E109</f>
        <v>2081120</v>
      </c>
      <c r="F99" s="27">
        <f t="shared" si="87"/>
        <v>0</v>
      </c>
      <c r="G99" s="27">
        <f t="shared" si="87"/>
        <v>22872116</v>
      </c>
      <c r="H99" s="27">
        <f t="shared" si="87"/>
        <v>22872116</v>
      </c>
      <c r="I99" s="27">
        <f t="shared" si="87"/>
        <v>0</v>
      </c>
      <c r="J99" s="27">
        <f t="shared" si="87"/>
        <v>0</v>
      </c>
      <c r="K99" s="27">
        <f t="shared" si="87"/>
        <v>77743747</v>
      </c>
      <c r="L99" s="27">
        <f t="shared" si="87"/>
        <v>75662627</v>
      </c>
      <c r="M99" s="27">
        <f t="shared" si="87"/>
        <v>2081120</v>
      </c>
      <c r="N99" s="27">
        <f t="shared" si="87"/>
        <v>0</v>
      </c>
    </row>
    <row r="100" spans="1:143" ht="25.5" hidden="1" customHeight="1" x14ac:dyDescent="0.2">
      <c r="A100" s="25">
        <v>41020000</v>
      </c>
      <c r="B100" s="41" t="s">
        <v>176</v>
      </c>
      <c r="C100" s="27">
        <f>C101</f>
        <v>0</v>
      </c>
      <c r="D100" s="27">
        <f t="shared" ref="D100:N100" si="88">D101</f>
        <v>0</v>
      </c>
      <c r="E100" s="27">
        <f t="shared" si="88"/>
        <v>0</v>
      </c>
      <c r="F100" s="27">
        <f t="shared" si="88"/>
        <v>0</v>
      </c>
      <c r="G100" s="27">
        <f t="shared" si="88"/>
        <v>0</v>
      </c>
      <c r="H100" s="27">
        <f t="shared" si="88"/>
        <v>0</v>
      </c>
      <c r="I100" s="27">
        <f t="shared" si="88"/>
        <v>0</v>
      </c>
      <c r="J100" s="27">
        <f t="shared" si="88"/>
        <v>0</v>
      </c>
      <c r="K100" s="27">
        <f t="shared" si="72"/>
        <v>0</v>
      </c>
      <c r="L100" s="27">
        <f t="shared" si="88"/>
        <v>0</v>
      </c>
      <c r="M100" s="27">
        <f t="shared" si="88"/>
        <v>0</v>
      </c>
      <c r="N100" s="27">
        <f t="shared" si="88"/>
        <v>0</v>
      </c>
    </row>
    <row r="101" spans="1:143" ht="91.9" hidden="1" customHeight="1" x14ac:dyDescent="0.2">
      <c r="A101" s="28">
        <v>41021400</v>
      </c>
      <c r="B101" s="16" t="s">
        <v>193</v>
      </c>
      <c r="C101" s="29">
        <f>D101+E101</f>
        <v>0</v>
      </c>
      <c r="D101" s="29"/>
      <c r="E101" s="29"/>
      <c r="F101" s="29"/>
      <c r="G101" s="29">
        <f>H101+I101</f>
        <v>0</v>
      </c>
      <c r="H101" s="29"/>
      <c r="I101" s="29"/>
      <c r="J101" s="29"/>
      <c r="K101" s="29">
        <f t="shared" si="72"/>
        <v>0</v>
      </c>
      <c r="L101" s="29">
        <f t="shared" ref="L101" si="89">D101+H101</f>
        <v>0</v>
      </c>
      <c r="M101" s="29">
        <f t="shared" ref="M101" si="90">E101+I101</f>
        <v>0</v>
      </c>
      <c r="N101" s="29">
        <f t="shared" ref="N101" si="91">F101+J101</f>
        <v>0</v>
      </c>
    </row>
    <row r="102" spans="1:143" ht="33" customHeight="1" x14ac:dyDescent="0.2">
      <c r="A102" s="25" t="s">
        <v>149</v>
      </c>
      <c r="B102" s="26" t="s">
        <v>150</v>
      </c>
      <c r="C102" s="27">
        <f>C104+C105+C107+C108+C103+C106</f>
        <v>52730120</v>
      </c>
      <c r="D102" s="27">
        <f t="shared" ref="D102:N102" si="92">D104+D105+D107+D108+D103+D106</f>
        <v>50649000</v>
      </c>
      <c r="E102" s="27">
        <f t="shared" si="92"/>
        <v>2081120</v>
      </c>
      <c r="F102" s="27">
        <f t="shared" si="92"/>
        <v>0</v>
      </c>
      <c r="G102" s="27">
        <f t="shared" si="92"/>
        <v>22733900</v>
      </c>
      <c r="H102" s="27">
        <f t="shared" si="92"/>
        <v>22733900</v>
      </c>
      <c r="I102" s="27">
        <f t="shared" si="92"/>
        <v>0</v>
      </c>
      <c r="J102" s="27">
        <f t="shared" si="92"/>
        <v>0</v>
      </c>
      <c r="K102" s="27">
        <f t="shared" si="92"/>
        <v>75464020</v>
      </c>
      <c r="L102" s="27">
        <f t="shared" si="92"/>
        <v>73382900</v>
      </c>
      <c r="M102" s="27">
        <f t="shared" si="92"/>
        <v>2081120</v>
      </c>
      <c r="N102" s="27">
        <f t="shared" si="92"/>
        <v>0</v>
      </c>
    </row>
    <row r="103" spans="1:143" ht="28.5" hidden="1" customHeight="1" x14ac:dyDescent="0.2">
      <c r="A103" s="28">
        <v>41033300</v>
      </c>
      <c r="B103" s="32" t="s">
        <v>197</v>
      </c>
      <c r="C103" s="29">
        <f>D103+E103</f>
        <v>0</v>
      </c>
      <c r="D103" s="27"/>
      <c r="E103" s="27"/>
      <c r="F103" s="27"/>
      <c r="G103" s="29">
        <f>H103+I103</f>
        <v>0</v>
      </c>
      <c r="H103" s="29"/>
      <c r="I103" s="27"/>
      <c r="J103" s="27"/>
      <c r="K103" s="29">
        <f t="shared" ref="K103" si="93">C103+G103</f>
        <v>0</v>
      </c>
      <c r="L103" s="29">
        <f t="shared" ref="L103" si="94">D103+H103</f>
        <v>0</v>
      </c>
      <c r="M103" s="29">
        <f t="shared" ref="M103" si="95">E103+I103</f>
        <v>0</v>
      </c>
      <c r="N103" s="29">
        <f t="shared" ref="N103" si="96">F103+J103</f>
        <v>0</v>
      </c>
    </row>
    <row r="104" spans="1:143" ht="25.5" x14ac:dyDescent="0.2">
      <c r="A104" s="28" t="s">
        <v>151</v>
      </c>
      <c r="B104" s="32" t="s">
        <v>152</v>
      </c>
      <c r="C104" s="29">
        <f>D104+E104</f>
        <v>47356120</v>
      </c>
      <c r="D104" s="29">
        <v>45570700</v>
      </c>
      <c r="E104" s="29">
        <v>1785420</v>
      </c>
      <c r="F104" s="29"/>
      <c r="G104" s="29">
        <f>H104+I104</f>
        <v>22733900</v>
      </c>
      <c r="H104" s="29">
        <v>22733900</v>
      </c>
      <c r="I104" s="29"/>
      <c r="J104" s="29"/>
      <c r="K104" s="29">
        <f t="shared" si="72"/>
        <v>70090020</v>
      </c>
      <c r="L104" s="29">
        <f t="shared" si="73"/>
        <v>68304600</v>
      </c>
      <c r="M104" s="29">
        <f t="shared" si="74"/>
        <v>1785420</v>
      </c>
      <c r="N104" s="29">
        <f t="shared" si="75"/>
        <v>0</v>
      </c>
    </row>
    <row r="105" spans="1:143" ht="42" customHeight="1" x14ac:dyDescent="0.2">
      <c r="A105" s="8">
        <v>41035400</v>
      </c>
      <c r="B105" s="9" t="s">
        <v>200</v>
      </c>
      <c r="C105" s="29">
        <f t="shared" ref="C105:C108" si="97">D105+E105</f>
        <v>129100</v>
      </c>
      <c r="D105" s="29">
        <v>129100</v>
      </c>
      <c r="E105" s="29"/>
      <c r="F105" s="29"/>
      <c r="G105" s="29">
        <f t="shared" ref="G105:G108" si="98">H105+I105</f>
        <v>0</v>
      </c>
      <c r="H105" s="29"/>
      <c r="I105" s="29"/>
      <c r="J105" s="29"/>
      <c r="K105" s="27">
        <f t="shared" si="72"/>
        <v>129100</v>
      </c>
      <c r="L105" s="27">
        <f t="shared" si="73"/>
        <v>129100</v>
      </c>
      <c r="M105" s="27">
        <f t="shared" si="74"/>
        <v>0</v>
      </c>
      <c r="N105" s="27">
        <f t="shared" si="75"/>
        <v>0</v>
      </c>
    </row>
    <row r="106" spans="1:143" ht="61.5" customHeight="1" x14ac:dyDescent="0.2">
      <c r="A106" s="43">
        <v>41036000</v>
      </c>
      <c r="B106" s="35" t="s">
        <v>204</v>
      </c>
      <c r="C106" s="29">
        <f t="shared" si="97"/>
        <v>1437100</v>
      </c>
      <c r="D106" s="29">
        <v>1437100</v>
      </c>
      <c r="E106" s="29"/>
      <c r="F106" s="29"/>
      <c r="G106" s="29">
        <f t="shared" si="98"/>
        <v>0</v>
      </c>
      <c r="H106" s="29"/>
      <c r="I106" s="29"/>
      <c r="J106" s="29"/>
      <c r="K106" s="29">
        <f>C106+G106</f>
        <v>1437100</v>
      </c>
      <c r="L106" s="29">
        <f t="shared" si="73"/>
        <v>1437100</v>
      </c>
      <c r="M106" s="29">
        <f t="shared" si="74"/>
        <v>0</v>
      </c>
      <c r="N106" s="29">
        <f t="shared" si="75"/>
        <v>0</v>
      </c>
    </row>
    <row r="107" spans="1:143" ht="42" customHeight="1" x14ac:dyDescent="0.2">
      <c r="A107" s="50">
        <v>41036300</v>
      </c>
      <c r="B107" s="53" t="s">
        <v>201</v>
      </c>
      <c r="C107" s="29">
        <f t="shared" si="97"/>
        <v>3512100</v>
      </c>
      <c r="D107" s="29">
        <v>3512100</v>
      </c>
      <c r="E107" s="29"/>
      <c r="F107" s="29"/>
      <c r="G107" s="29">
        <f t="shared" si="98"/>
        <v>0</v>
      </c>
      <c r="H107" s="29"/>
      <c r="I107" s="29"/>
      <c r="J107" s="29"/>
      <c r="K107" s="27">
        <f t="shared" si="72"/>
        <v>3512100</v>
      </c>
      <c r="L107" s="27">
        <f t="shared" si="73"/>
        <v>3512100</v>
      </c>
      <c r="M107" s="27">
        <f t="shared" si="74"/>
        <v>0</v>
      </c>
      <c r="N107" s="27">
        <f t="shared" si="75"/>
        <v>0</v>
      </c>
    </row>
    <row r="108" spans="1:143" ht="44.25" customHeight="1" x14ac:dyDescent="0.2">
      <c r="A108" s="8">
        <v>41037400</v>
      </c>
      <c r="B108" s="54" t="s">
        <v>206</v>
      </c>
      <c r="C108" s="29">
        <f t="shared" si="97"/>
        <v>295700</v>
      </c>
      <c r="D108" s="29">
        <v>0</v>
      </c>
      <c r="E108" s="29">
        <v>295700</v>
      </c>
      <c r="F108" s="29"/>
      <c r="G108" s="29">
        <f t="shared" si="98"/>
        <v>0</v>
      </c>
      <c r="H108" s="29">
        <v>0</v>
      </c>
      <c r="I108" s="29"/>
      <c r="J108" s="29"/>
      <c r="K108" s="27">
        <f t="shared" si="72"/>
        <v>295700</v>
      </c>
      <c r="L108" s="27">
        <f t="shared" si="73"/>
        <v>0</v>
      </c>
      <c r="M108" s="27">
        <f t="shared" si="74"/>
        <v>295700</v>
      </c>
      <c r="N108" s="27">
        <f t="shared" si="75"/>
        <v>0</v>
      </c>
    </row>
    <row r="109" spans="1:143" s="10" customFormat="1" ht="25.5" customHeight="1" x14ac:dyDescent="0.2">
      <c r="A109" s="55">
        <v>41040000</v>
      </c>
      <c r="B109" s="57" t="s">
        <v>208</v>
      </c>
      <c r="C109" s="27">
        <f>C110</f>
        <v>81364</v>
      </c>
      <c r="D109" s="27">
        <f t="shared" ref="D109:N109" si="99">D110</f>
        <v>81364</v>
      </c>
      <c r="E109" s="27">
        <f t="shared" si="99"/>
        <v>0</v>
      </c>
      <c r="F109" s="27">
        <f t="shared" si="99"/>
        <v>0</v>
      </c>
      <c r="G109" s="27">
        <f t="shared" si="99"/>
        <v>0</v>
      </c>
      <c r="H109" s="27">
        <f t="shared" si="99"/>
        <v>0</v>
      </c>
      <c r="I109" s="27">
        <f t="shared" si="99"/>
        <v>0</v>
      </c>
      <c r="J109" s="27">
        <f t="shared" si="99"/>
        <v>0</v>
      </c>
      <c r="K109" s="27">
        <f t="shared" si="99"/>
        <v>81364</v>
      </c>
      <c r="L109" s="27">
        <f t="shared" si="99"/>
        <v>81364</v>
      </c>
      <c r="M109" s="27">
        <f t="shared" si="99"/>
        <v>0</v>
      </c>
      <c r="N109" s="27">
        <f t="shared" si="99"/>
        <v>0</v>
      </c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  <c r="EL109" s="6"/>
      <c r="EM109" s="6"/>
    </row>
    <row r="110" spans="1:143" ht="27.75" customHeight="1" x14ac:dyDescent="0.2">
      <c r="A110" s="56">
        <v>41040400</v>
      </c>
      <c r="B110" s="58" t="s">
        <v>207</v>
      </c>
      <c r="C110" s="29">
        <f>D110+E110</f>
        <v>81364</v>
      </c>
      <c r="D110" s="29">
        <v>81364</v>
      </c>
      <c r="E110" s="29"/>
      <c r="F110" s="29"/>
      <c r="G110" s="29">
        <f>H110+I110</f>
        <v>0</v>
      </c>
      <c r="H110" s="29"/>
      <c r="I110" s="29"/>
      <c r="J110" s="29"/>
      <c r="K110" s="27">
        <f>C110+G110</f>
        <v>81364</v>
      </c>
      <c r="L110" s="27">
        <f t="shared" ref="L110:N110" si="100">D110+H110</f>
        <v>81364</v>
      </c>
      <c r="M110" s="27">
        <f t="shared" si="100"/>
        <v>0</v>
      </c>
      <c r="N110" s="27">
        <f t="shared" si="100"/>
        <v>0</v>
      </c>
    </row>
    <row r="111" spans="1:143" ht="31.15" customHeight="1" x14ac:dyDescent="0.2">
      <c r="A111" s="25" t="s">
        <v>153</v>
      </c>
      <c r="B111" s="26" t="s">
        <v>154</v>
      </c>
      <c r="C111" s="27">
        <f>SUM(C112:C124)</f>
        <v>2060147</v>
      </c>
      <c r="D111" s="27">
        <f t="shared" ref="D111:N111" si="101">SUM(D112:D124)</f>
        <v>2060147</v>
      </c>
      <c r="E111" s="27">
        <f t="shared" si="101"/>
        <v>0</v>
      </c>
      <c r="F111" s="27">
        <f t="shared" si="101"/>
        <v>0</v>
      </c>
      <c r="G111" s="27">
        <f t="shared" si="101"/>
        <v>138216</v>
      </c>
      <c r="H111" s="27">
        <f t="shared" si="101"/>
        <v>138216</v>
      </c>
      <c r="I111" s="27">
        <f t="shared" si="101"/>
        <v>0</v>
      </c>
      <c r="J111" s="27">
        <f t="shared" si="101"/>
        <v>0</v>
      </c>
      <c r="K111" s="27">
        <f t="shared" si="101"/>
        <v>2198363</v>
      </c>
      <c r="L111" s="27">
        <f t="shared" si="101"/>
        <v>2198363</v>
      </c>
      <c r="M111" s="27">
        <f t="shared" si="101"/>
        <v>0</v>
      </c>
      <c r="N111" s="27">
        <f t="shared" si="101"/>
        <v>0</v>
      </c>
    </row>
    <row r="112" spans="1:143" ht="54.75" customHeight="1" x14ac:dyDescent="0.2">
      <c r="A112" s="28" t="s">
        <v>155</v>
      </c>
      <c r="B112" s="32" t="s">
        <v>156</v>
      </c>
      <c r="C112" s="29">
        <f t="shared" ref="C112:C129" si="102">D112+E112</f>
        <v>1434957</v>
      </c>
      <c r="D112" s="29">
        <v>1434957</v>
      </c>
      <c r="E112" s="29"/>
      <c r="F112" s="29"/>
      <c r="G112" s="29">
        <f>H112+I112</f>
        <v>0</v>
      </c>
      <c r="H112" s="29">
        <v>0</v>
      </c>
      <c r="I112" s="29"/>
      <c r="J112" s="29"/>
      <c r="K112" s="29">
        <f t="shared" si="72"/>
        <v>1434957</v>
      </c>
      <c r="L112" s="29">
        <f t="shared" si="73"/>
        <v>1434957</v>
      </c>
      <c r="M112" s="29">
        <f t="shared" si="74"/>
        <v>0</v>
      </c>
      <c r="N112" s="29">
        <f t="shared" si="75"/>
        <v>0</v>
      </c>
    </row>
    <row r="113" spans="1:143" ht="38.25" hidden="1" x14ac:dyDescent="0.2">
      <c r="A113" s="28">
        <v>41051100</v>
      </c>
      <c r="B113" s="42" t="s">
        <v>167</v>
      </c>
      <c r="C113" s="29">
        <f t="shared" si="102"/>
        <v>0</v>
      </c>
      <c r="D113" s="29"/>
      <c r="E113" s="29"/>
      <c r="F113" s="29">
        <v>0</v>
      </c>
      <c r="G113" s="29">
        <f>H113+I113</f>
        <v>0</v>
      </c>
      <c r="H113" s="29"/>
      <c r="I113" s="29"/>
      <c r="J113" s="29">
        <v>0</v>
      </c>
      <c r="K113" s="29">
        <f t="shared" si="72"/>
        <v>0</v>
      </c>
      <c r="L113" s="29">
        <f t="shared" si="73"/>
        <v>0</v>
      </c>
      <c r="M113" s="29">
        <f t="shared" si="74"/>
        <v>0</v>
      </c>
      <c r="N113" s="29">
        <f t="shared" si="75"/>
        <v>0</v>
      </c>
    </row>
    <row r="114" spans="1:143" ht="51" hidden="1" customHeight="1" x14ac:dyDescent="0.2">
      <c r="A114" s="28">
        <v>41051200</v>
      </c>
      <c r="B114" s="42" t="s">
        <v>194</v>
      </c>
      <c r="C114" s="29">
        <f t="shared" si="102"/>
        <v>0</v>
      </c>
      <c r="D114" s="29"/>
      <c r="E114" s="29"/>
      <c r="F114" s="29"/>
      <c r="G114" s="29">
        <f t="shared" ref="G114:G116" si="103">H114+I114</f>
        <v>0</v>
      </c>
      <c r="H114" s="29"/>
      <c r="I114" s="29"/>
      <c r="J114" s="29"/>
      <c r="K114" s="29">
        <f t="shared" ref="K114:K116" si="104">C114+G114</f>
        <v>0</v>
      </c>
      <c r="L114" s="29">
        <f t="shared" ref="L114:L116" si="105">D114+H114</f>
        <v>0</v>
      </c>
      <c r="M114" s="29">
        <f t="shared" ref="M114:M116" si="106">E114+I114</f>
        <v>0</v>
      </c>
      <c r="N114" s="29">
        <f t="shared" ref="N114:N116" si="107">F114+J114</f>
        <v>0</v>
      </c>
    </row>
    <row r="115" spans="1:143" ht="55.5" hidden="1" customHeight="1" x14ac:dyDescent="0.2">
      <c r="A115" s="28">
        <v>41051400</v>
      </c>
      <c r="B115" s="42" t="s">
        <v>198</v>
      </c>
      <c r="C115" s="29">
        <f t="shared" si="102"/>
        <v>0</v>
      </c>
      <c r="D115" s="29"/>
      <c r="E115" s="29"/>
      <c r="F115" s="29"/>
      <c r="G115" s="29">
        <f t="shared" si="103"/>
        <v>0</v>
      </c>
      <c r="H115" s="29"/>
      <c r="I115" s="29"/>
      <c r="J115" s="29"/>
      <c r="K115" s="29">
        <f t="shared" ref="K115" si="108">C115+G115</f>
        <v>0</v>
      </c>
      <c r="L115" s="29">
        <f t="shared" ref="L115" si="109">D115+H115</f>
        <v>0</v>
      </c>
      <c r="M115" s="29">
        <f t="shared" ref="M115" si="110">E115+I115</f>
        <v>0</v>
      </c>
      <c r="N115" s="29">
        <f t="shared" ref="N115" si="111">F115+J115</f>
        <v>0</v>
      </c>
    </row>
    <row r="116" spans="1:143" ht="56.25" hidden="1" customHeight="1" x14ac:dyDescent="0.2">
      <c r="A116" s="28">
        <v>41051700</v>
      </c>
      <c r="B116" s="42" t="s">
        <v>169</v>
      </c>
      <c r="C116" s="29">
        <f t="shared" si="102"/>
        <v>0</v>
      </c>
      <c r="D116" s="29"/>
      <c r="E116" s="29"/>
      <c r="F116" s="29"/>
      <c r="G116" s="29">
        <f t="shared" si="103"/>
        <v>0</v>
      </c>
      <c r="H116" s="29"/>
      <c r="I116" s="29"/>
      <c r="J116" s="29"/>
      <c r="K116" s="29">
        <f t="shared" si="104"/>
        <v>0</v>
      </c>
      <c r="L116" s="29">
        <f t="shared" si="105"/>
        <v>0</v>
      </c>
      <c r="M116" s="29">
        <f t="shared" si="106"/>
        <v>0</v>
      </c>
      <c r="N116" s="29">
        <f t="shared" si="107"/>
        <v>0</v>
      </c>
    </row>
    <row r="117" spans="1:143" ht="42.75" customHeight="1" x14ac:dyDescent="0.2">
      <c r="A117" s="28">
        <v>41053900</v>
      </c>
      <c r="B117" s="32" t="s">
        <v>158</v>
      </c>
      <c r="C117" s="29">
        <f t="shared" si="102"/>
        <v>300000</v>
      </c>
      <c r="D117" s="29">
        <v>300000</v>
      </c>
      <c r="E117" s="29"/>
      <c r="F117" s="29"/>
      <c r="G117" s="29">
        <f t="shared" ref="G117:G124" si="112">H117+I117</f>
        <v>0</v>
      </c>
      <c r="H117" s="29"/>
      <c r="I117" s="29"/>
      <c r="J117" s="29"/>
      <c r="K117" s="29">
        <f t="shared" si="72"/>
        <v>300000</v>
      </c>
      <c r="L117" s="29">
        <f t="shared" si="73"/>
        <v>300000</v>
      </c>
      <c r="M117" s="29">
        <f t="shared" si="74"/>
        <v>0</v>
      </c>
      <c r="N117" s="29">
        <f t="shared" si="75"/>
        <v>0</v>
      </c>
    </row>
    <row r="118" spans="1:143" ht="51" hidden="1" x14ac:dyDescent="0.2">
      <c r="A118" s="28">
        <v>41051400</v>
      </c>
      <c r="B118" s="32" t="s">
        <v>168</v>
      </c>
      <c r="C118" s="29">
        <f t="shared" si="102"/>
        <v>0</v>
      </c>
      <c r="D118" s="29"/>
      <c r="E118" s="29"/>
      <c r="F118" s="29"/>
      <c r="G118" s="29">
        <f t="shared" si="112"/>
        <v>0</v>
      </c>
      <c r="H118" s="29">
        <v>0</v>
      </c>
      <c r="I118" s="29"/>
      <c r="J118" s="29"/>
      <c r="K118" s="29">
        <f t="shared" si="72"/>
        <v>0</v>
      </c>
      <c r="L118" s="29">
        <f t="shared" si="73"/>
        <v>0</v>
      </c>
      <c r="M118" s="29">
        <f t="shared" si="74"/>
        <v>0</v>
      </c>
      <c r="N118" s="29">
        <f t="shared" si="75"/>
        <v>0</v>
      </c>
    </row>
    <row r="119" spans="1:143" ht="51" hidden="1" x14ac:dyDescent="0.2">
      <c r="A119" s="28">
        <v>41051700</v>
      </c>
      <c r="B119" s="32" t="s">
        <v>169</v>
      </c>
      <c r="C119" s="29">
        <f t="shared" si="102"/>
        <v>0</v>
      </c>
      <c r="D119" s="29"/>
      <c r="E119" s="29"/>
      <c r="F119" s="29"/>
      <c r="G119" s="29">
        <f t="shared" si="112"/>
        <v>0</v>
      </c>
      <c r="H119" s="29"/>
      <c r="I119" s="29"/>
      <c r="J119" s="29"/>
      <c r="K119" s="29">
        <f t="shared" si="72"/>
        <v>0</v>
      </c>
      <c r="L119" s="29">
        <f t="shared" si="73"/>
        <v>0</v>
      </c>
      <c r="M119" s="29">
        <f t="shared" si="74"/>
        <v>0</v>
      </c>
      <c r="N119" s="29">
        <f t="shared" si="75"/>
        <v>0</v>
      </c>
    </row>
    <row r="120" spans="1:143" ht="76.5" hidden="1" x14ac:dyDescent="0.2">
      <c r="A120" s="28">
        <v>41052600</v>
      </c>
      <c r="B120" s="32" t="s">
        <v>170</v>
      </c>
      <c r="C120" s="29">
        <f t="shared" si="102"/>
        <v>0</v>
      </c>
      <c r="D120" s="29"/>
      <c r="E120" s="29">
        <v>0</v>
      </c>
      <c r="F120" s="29">
        <v>0</v>
      </c>
      <c r="G120" s="29">
        <f t="shared" si="112"/>
        <v>0</v>
      </c>
      <c r="H120" s="29"/>
      <c r="I120" s="29">
        <v>0</v>
      </c>
      <c r="J120" s="29">
        <v>0</v>
      </c>
      <c r="K120" s="29">
        <f t="shared" si="72"/>
        <v>0</v>
      </c>
      <c r="L120" s="29">
        <f t="shared" si="73"/>
        <v>0</v>
      </c>
      <c r="M120" s="29">
        <f t="shared" si="74"/>
        <v>0</v>
      </c>
      <c r="N120" s="29">
        <f t="shared" si="75"/>
        <v>0</v>
      </c>
    </row>
    <row r="121" spans="1:143" ht="16.5" hidden="1" customHeight="1" x14ac:dyDescent="0.2">
      <c r="A121" s="28" t="s">
        <v>157</v>
      </c>
      <c r="B121" s="32" t="s">
        <v>158</v>
      </c>
      <c r="C121" s="29">
        <f t="shared" si="102"/>
        <v>0</v>
      </c>
      <c r="D121" s="29"/>
      <c r="E121" s="29"/>
      <c r="F121" s="29"/>
      <c r="G121" s="29">
        <f t="shared" si="112"/>
        <v>0</v>
      </c>
      <c r="H121" s="29">
        <v>0</v>
      </c>
      <c r="I121" s="29"/>
      <c r="J121" s="29"/>
      <c r="K121" s="29">
        <f t="shared" si="72"/>
        <v>0</v>
      </c>
      <c r="L121" s="29">
        <f t="shared" si="73"/>
        <v>0</v>
      </c>
      <c r="M121" s="29">
        <f t="shared" si="74"/>
        <v>0</v>
      </c>
      <c r="N121" s="29">
        <f t="shared" si="75"/>
        <v>0</v>
      </c>
    </row>
    <row r="122" spans="1:143" ht="59.25" customHeight="1" x14ac:dyDescent="0.2">
      <c r="A122" s="28">
        <v>41055000</v>
      </c>
      <c r="B122" s="32" t="s">
        <v>171</v>
      </c>
      <c r="C122" s="29">
        <f t="shared" si="102"/>
        <v>9200</v>
      </c>
      <c r="D122" s="29">
        <v>9200</v>
      </c>
      <c r="E122" s="29"/>
      <c r="F122" s="29"/>
      <c r="G122" s="29">
        <f t="shared" si="112"/>
        <v>0</v>
      </c>
      <c r="H122" s="29"/>
      <c r="I122" s="29"/>
      <c r="J122" s="29"/>
      <c r="K122" s="29">
        <f>C122+G122</f>
        <v>9200</v>
      </c>
      <c r="L122" s="29">
        <f t="shared" si="73"/>
        <v>9200</v>
      </c>
      <c r="M122" s="29">
        <f t="shared" si="74"/>
        <v>0</v>
      </c>
      <c r="N122" s="29">
        <f t="shared" si="75"/>
        <v>0</v>
      </c>
    </row>
    <row r="123" spans="1:143" ht="59.25" customHeight="1" x14ac:dyDescent="0.2">
      <c r="A123" s="43">
        <v>41057700</v>
      </c>
      <c r="B123" s="32" t="s">
        <v>209</v>
      </c>
      <c r="C123" s="29">
        <f t="shared" si="102"/>
        <v>70272</v>
      </c>
      <c r="D123" s="29">
        <v>70272</v>
      </c>
      <c r="E123" s="29"/>
      <c r="F123" s="29"/>
      <c r="G123" s="29">
        <f t="shared" si="112"/>
        <v>0</v>
      </c>
      <c r="H123" s="29"/>
      <c r="I123" s="29"/>
      <c r="J123" s="29"/>
      <c r="K123" s="29">
        <f>C123+G123</f>
        <v>70272</v>
      </c>
      <c r="L123" s="29">
        <f t="shared" si="73"/>
        <v>70272</v>
      </c>
      <c r="M123" s="29">
        <f t="shared" si="74"/>
        <v>0</v>
      </c>
      <c r="N123" s="29">
        <f t="shared" si="75"/>
        <v>0</v>
      </c>
    </row>
    <row r="124" spans="1:143" ht="79.5" customHeight="1" x14ac:dyDescent="0.2">
      <c r="A124" s="43">
        <v>41059300</v>
      </c>
      <c r="B124" s="72" t="s">
        <v>205</v>
      </c>
      <c r="C124" s="29">
        <f t="shared" si="102"/>
        <v>245718</v>
      </c>
      <c r="D124" s="29">
        <v>245718</v>
      </c>
      <c r="E124" s="29"/>
      <c r="F124" s="29"/>
      <c r="G124" s="29">
        <f t="shared" si="112"/>
        <v>138216</v>
      </c>
      <c r="H124" s="29">
        <v>138216</v>
      </c>
      <c r="I124" s="29"/>
      <c r="J124" s="29"/>
      <c r="K124" s="29">
        <f>C124+G124</f>
        <v>383934</v>
      </c>
      <c r="L124" s="29">
        <f t="shared" ref="L124" si="113">D124+H124</f>
        <v>383934</v>
      </c>
      <c r="M124" s="29">
        <f t="shared" ref="M124" si="114">E124+I124</f>
        <v>0</v>
      </c>
      <c r="N124" s="29">
        <f t="shared" ref="N124" si="115">F124+J124</f>
        <v>0</v>
      </c>
    </row>
    <row r="125" spans="1:143" s="10" customFormat="1" ht="47.25" hidden="1" customHeight="1" x14ac:dyDescent="0.2">
      <c r="A125" s="44">
        <v>42000000</v>
      </c>
      <c r="B125" s="14" t="s">
        <v>183</v>
      </c>
      <c r="C125" s="27">
        <f>C126</f>
        <v>0</v>
      </c>
      <c r="D125" s="27">
        <f t="shared" ref="D125:J125" si="116">D126</f>
        <v>0</v>
      </c>
      <c r="E125" s="27">
        <f t="shared" si="116"/>
        <v>0</v>
      </c>
      <c r="F125" s="27">
        <f t="shared" si="116"/>
        <v>0</v>
      </c>
      <c r="G125" s="27">
        <f t="shared" si="116"/>
        <v>0</v>
      </c>
      <c r="H125" s="27">
        <f t="shared" si="116"/>
        <v>0</v>
      </c>
      <c r="I125" s="27">
        <f t="shared" si="116"/>
        <v>0</v>
      </c>
      <c r="J125" s="27">
        <f t="shared" si="116"/>
        <v>0</v>
      </c>
      <c r="K125" s="27">
        <f t="shared" ref="K125:K129" si="117">C125+G125</f>
        <v>0</v>
      </c>
      <c r="L125" s="27">
        <f t="shared" ref="L125:L129" si="118">D125+H125</f>
        <v>0</v>
      </c>
      <c r="M125" s="27">
        <f t="shared" ref="M125:M129" si="119">E125+I125</f>
        <v>0</v>
      </c>
      <c r="N125" s="27">
        <f t="shared" ref="N125:N129" si="120">F125+J125</f>
        <v>0</v>
      </c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</row>
    <row r="126" spans="1:143" s="4" customFormat="1" ht="41.25" hidden="1" customHeight="1" x14ac:dyDescent="0.2">
      <c r="A126" s="25">
        <v>42020000</v>
      </c>
      <c r="B126" s="14" t="s">
        <v>184</v>
      </c>
      <c r="C126" s="27">
        <f>C127</f>
        <v>0</v>
      </c>
      <c r="D126" s="27">
        <f t="shared" ref="D126" si="121">D127</f>
        <v>0</v>
      </c>
      <c r="E126" s="27">
        <f t="shared" ref="E126" si="122">E127</f>
        <v>0</v>
      </c>
      <c r="F126" s="27">
        <f t="shared" ref="F126" si="123">F127</f>
        <v>0</v>
      </c>
      <c r="G126" s="27">
        <f t="shared" ref="G126" si="124">G127</f>
        <v>0</v>
      </c>
      <c r="H126" s="27">
        <f t="shared" ref="H126" si="125">H127</f>
        <v>0</v>
      </c>
      <c r="I126" s="27">
        <f t="shared" ref="I126" si="126">I127</f>
        <v>0</v>
      </c>
      <c r="J126" s="27">
        <f t="shared" ref="J126" si="127">J127</f>
        <v>0</v>
      </c>
      <c r="K126" s="27">
        <f t="shared" si="117"/>
        <v>0</v>
      </c>
      <c r="L126" s="27">
        <f t="shared" si="118"/>
        <v>0</v>
      </c>
      <c r="M126" s="27">
        <f t="shared" si="119"/>
        <v>0</v>
      </c>
      <c r="N126" s="27">
        <f t="shared" si="120"/>
        <v>0</v>
      </c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</row>
    <row r="127" spans="1:143" ht="27.6" hidden="1" customHeight="1" x14ac:dyDescent="0.2">
      <c r="A127" s="45">
        <v>42020500</v>
      </c>
      <c r="B127" s="13" t="s">
        <v>185</v>
      </c>
      <c r="C127" s="29">
        <f t="shared" si="102"/>
        <v>0</v>
      </c>
      <c r="D127" s="46"/>
      <c r="E127" s="46"/>
      <c r="F127" s="46"/>
      <c r="G127" s="29">
        <f>H127+I127</f>
        <v>0</v>
      </c>
      <c r="H127" s="46"/>
      <c r="I127" s="46"/>
      <c r="J127" s="46"/>
      <c r="K127" s="29">
        <f t="shared" si="117"/>
        <v>0</v>
      </c>
      <c r="L127" s="29">
        <f t="shared" si="118"/>
        <v>0</v>
      </c>
      <c r="M127" s="29">
        <f t="shared" si="119"/>
        <v>0</v>
      </c>
      <c r="N127" s="29">
        <f t="shared" si="120"/>
        <v>0</v>
      </c>
    </row>
    <row r="128" spans="1:143" ht="27.6" hidden="1" customHeight="1" x14ac:dyDescent="0.2">
      <c r="A128" s="38">
        <v>50000000</v>
      </c>
      <c r="B128" s="14" t="s">
        <v>195</v>
      </c>
      <c r="C128" s="27">
        <f>C129</f>
        <v>0</v>
      </c>
      <c r="D128" s="27">
        <f t="shared" ref="D128:N128" si="128">D129</f>
        <v>0</v>
      </c>
      <c r="E128" s="27">
        <f t="shared" si="128"/>
        <v>0</v>
      </c>
      <c r="F128" s="27">
        <f t="shared" si="128"/>
        <v>0</v>
      </c>
      <c r="G128" s="27">
        <f t="shared" si="128"/>
        <v>0</v>
      </c>
      <c r="H128" s="27">
        <f t="shared" si="128"/>
        <v>0</v>
      </c>
      <c r="I128" s="27">
        <f t="shared" si="128"/>
        <v>0</v>
      </c>
      <c r="J128" s="27">
        <f t="shared" si="128"/>
        <v>0</v>
      </c>
      <c r="K128" s="27">
        <f t="shared" si="128"/>
        <v>0</v>
      </c>
      <c r="L128" s="27">
        <f t="shared" si="128"/>
        <v>0</v>
      </c>
      <c r="M128" s="27">
        <f t="shared" si="128"/>
        <v>0</v>
      </c>
      <c r="N128" s="27">
        <f t="shared" si="128"/>
        <v>0</v>
      </c>
    </row>
    <row r="129" spans="1:14" ht="54" hidden="1" customHeight="1" x14ac:dyDescent="0.2">
      <c r="A129" s="36">
        <v>50110000</v>
      </c>
      <c r="B129" s="13" t="s">
        <v>196</v>
      </c>
      <c r="C129" s="29">
        <f t="shared" si="102"/>
        <v>0</v>
      </c>
      <c r="D129" s="46"/>
      <c r="E129" s="46"/>
      <c r="F129" s="46"/>
      <c r="G129" s="29">
        <f>H129+I129</f>
        <v>0</v>
      </c>
      <c r="H129" s="46"/>
      <c r="I129" s="46"/>
      <c r="J129" s="46"/>
      <c r="K129" s="29">
        <f t="shared" si="117"/>
        <v>0</v>
      </c>
      <c r="L129" s="29">
        <f t="shared" si="118"/>
        <v>0</v>
      </c>
      <c r="M129" s="29">
        <f t="shared" si="119"/>
        <v>0</v>
      </c>
      <c r="N129" s="29">
        <f t="shared" si="120"/>
        <v>0</v>
      </c>
    </row>
    <row r="130" spans="1:14" ht="15" customHeight="1" x14ac:dyDescent="0.2">
      <c r="A130" s="47" t="s">
        <v>160</v>
      </c>
      <c r="B130" s="48" t="s">
        <v>159</v>
      </c>
      <c r="C130" s="49">
        <f t="shared" ref="C130:N130" si="129">C97+C98+C125+C128</f>
        <v>331890521</v>
      </c>
      <c r="D130" s="49">
        <f t="shared" si="129"/>
        <v>326374401</v>
      </c>
      <c r="E130" s="49">
        <f t="shared" si="129"/>
        <v>5516120</v>
      </c>
      <c r="F130" s="49">
        <f t="shared" si="129"/>
        <v>1550000</v>
      </c>
      <c r="G130" s="49">
        <f t="shared" si="129"/>
        <v>22872116</v>
      </c>
      <c r="H130" s="49">
        <f t="shared" si="129"/>
        <v>22872116</v>
      </c>
      <c r="I130" s="49">
        <f t="shared" si="129"/>
        <v>0</v>
      </c>
      <c r="J130" s="49">
        <f t="shared" si="129"/>
        <v>0</v>
      </c>
      <c r="K130" s="49">
        <f t="shared" si="129"/>
        <v>354762637</v>
      </c>
      <c r="L130" s="49">
        <f t="shared" si="129"/>
        <v>349246517</v>
      </c>
      <c r="M130" s="49">
        <f t="shared" si="129"/>
        <v>5516120</v>
      </c>
      <c r="N130" s="49">
        <f t="shared" si="129"/>
        <v>1550000</v>
      </c>
    </row>
    <row r="131" spans="1:14" ht="15" customHeight="1" x14ac:dyDescent="0.2">
      <c r="A131" s="5"/>
      <c r="B131" s="6"/>
      <c r="C131" s="11"/>
      <c r="D131" s="11"/>
      <c r="E131" s="11"/>
      <c r="F131" s="11"/>
      <c r="G131" s="11"/>
      <c r="H131" s="11"/>
      <c r="I131" s="11"/>
      <c r="J131" s="11"/>
      <c r="K131" s="12"/>
      <c r="L131" s="12"/>
      <c r="M131" s="12"/>
      <c r="N131" s="12"/>
    </row>
    <row r="132" spans="1:14" x14ac:dyDescent="0.2">
      <c r="A132" s="5"/>
      <c r="B132" s="6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</row>
    <row r="133" spans="1:14" ht="18.75" x14ac:dyDescent="0.3">
      <c r="A133" s="61" t="s">
        <v>177</v>
      </c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</row>
  </sheetData>
  <mergeCells count="31">
    <mergeCell ref="A9:A12"/>
    <mergeCell ref="B9:B12"/>
    <mergeCell ref="C9:F9"/>
    <mergeCell ref="G9:J9"/>
    <mergeCell ref="D5:I6"/>
    <mergeCell ref="K9:N9"/>
    <mergeCell ref="G1:J1"/>
    <mergeCell ref="G2:J2"/>
    <mergeCell ref="K2:N2"/>
    <mergeCell ref="K3:N3"/>
    <mergeCell ref="K10:K12"/>
    <mergeCell ref="L10:L12"/>
    <mergeCell ref="M10:N10"/>
    <mergeCell ref="M11:M12"/>
    <mergeCell ref="N11:N12"/>
    <mergeCell ref="A133:N133"/>
    <mergeCell ref="C1:F1"/>
    <mergeCell ref="C2:F2"/>
    <mergeCell ref="C3:F3"/>
    <mergeCell ref="C10:C12"/>
    <mergeCell ref="D10:D12"/>
    <mergeCell ref="E10:F10"/>
    <mergeCell ref="E11:E12"/>
    <mergeCell ref="F11:F12"/>
    <mergeCell ref="G3:J3"/>
    <mergeCell ref="G10:G12"/>
    <mergeCell ref="H10:H12"/>
    <mergeCell ref="I10:J10"/>
    <mergeCell ref="I11:I12"/>
    <mergeCell ref="J11:J12"/>
    <mergeCell ref="K1:N1"/>
  </mergeCells>
  <conditionalFormatting sqref="A21">
    <cfRule type="expression" dxfId="3" priority="5" stopIfTrue="1">
      <formula>XFC21=1</formula>
    </cfRule>
  </conditionalFormatting>
  <conditionalFormatting sqref="B21">
    <cfRule type="expression" dxfId="2" priority="6" stopIfTrue="1">
      <formula>XFC21=1</formula>
    </cfRule>
  </conditionalFormatting>
  <conditionalFormatting sqref="A92">
    <cfRule type="expression" dxfId="1" priority="1" stopIfTrue="1">
      <formula>XFC92=1</formula>
    </cfRule>
  </conditionalFormatting>
  <conditionalFormatting sqref="B92">
    <cfRule type="expression" dxfId="0" priority="2" stopIfTrue="1">
      <formula>XFC92=1</formula>
    </cfRule>
  </conditionalFormatting>
  <pageMargins left="0.59055118110236227" right="0.39370078740157483" top="0.39370078740157483" bottom="0.19685039370078741" header="0" footer="0"/>
  <pageSetup paperSize="9" scale="50" fitToHeight="500" orientation="landscape" r:id="rId1"/>
  <rowBreaks count="2" manualBreakCount="2">
    <brk id="38" max="13" man="1"/>
    <brk id="7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2025-08-07T10:37:55Z</cp:lastPrinted>
  <dcterms:created xsi:type="dcterms:W3CDTF">2020-12-22T13:27:44Z</dcterms:created>
  <dcterms:modified xsi:type="dcterms:W3CDTF">2025-08-07T10:38:03Z</dcterms:modified>
</cp:coreProperties>
</file>